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04財務経理G\04 財務\01スチュワードシップ活動ＷＧ(株アンケート)\2024年（令和6年度）\02　株アンケート\01　アンケート内容（N社作成）\20240924_再々修正v4（★最終）\"/>
    </mc:Choice>
  </mc:AlternateContent>
  <bookViews>
    <workbookView xWindow="0" yWindow="0" windowWidth="17715" windowHeight="4365"/>
  </bookViews>
  <sheets>
    <sheet name="アンケート回答票" sheetId="3" r:id="rId1"/>
    <sheet name="企業様向けアンケート" sheetId="2" r:id="rId2"/>
    <sheet name="企業名公表について" sheetId="4" r:id="rId3"/>
  </sheets>
  <definedNames>
    <definedName name="_xlnm.Print_Area" localSheetId="0">アンケート回答票!$A$1:$M$32</definedName>
    <definedName name="_xlnm.Print_Area" localSheetId="2">企業名公表について!$A$1:$K$26</definedName>
    <definedName name="_xlnm.Print_Area" localSheetId="1">企業様向けアンケート!$A$1:$F$796</definedName>
    <definedName name="Z_8D355F18_E1A3_4C7F_A13C_1F369D5A7203_.wvu.PrintArea" localSheetId="0" hidden="1">アンケート回答票!$A$1:$L$32</definedName>
    <definedName name="Z_8D355F18_E1A3_4C7F_A13C_1F369D5A7203_.wvu.PrintArea" localSheetId="2" hidden="1">企業名公表について!$A$1:$K$26</definedName>
    <definedName name="Z_E59AD9CE_81CB_421E_8806_1F4D75D00D7E_.wvu.PrintArea" localSheetId="0" hidden="1">アンケート回答票!$A$1:$L$32</definedName>
    <definedName name="Z_E59AD9CE_81CB_421E_8806_1F4D75D00D7E_.wvu.PrintArea" localSheetId="2" hidden="1">企業名公表について!$A$1:$K$26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6" i="2" l="1"/>
  <c r="F223" i="2" l="1"/>
  <c r="G268" i="2"/>
  <c r="N28" i="3" l="1"/>
  <c r="N27" i="3"/>
  <c r="N26" i="3"/>
  <c r="N25" i="3"/>
  <c r="N24" i="3"/>
  <c r="N23" i="3"/>
  <c r="N22" i="3"/>
  <c r="N21" i="3"/>
  <c r="N20" i="3"/>
  <c r="N19" i="3"/>
  <c r="N18" i="3"/>
  <c r="N17" i="3"/>
  <c r="N13" i="3"/>
  <c r="N12" i="3"/>
  <c r="N11" i="3"/>
  <c r="N10" i="3"/>
  <c r="N9" i="3"/>
  <c r="N8" i="3"/>
  <c r="N7" i="3"/>
  <c r="N6" i="3"/>
  <c r="G110" i="2" l="1"/>
  <c r="G534" i="2" l="1"/>
  <c r="G533" i="2"/>
  <c r="G532" i="2"/>
  <c r="F531" i="2"/>
  <c r="G531" i="2" s="1"/>
  <c r="F530" i="2"/>
  <c r="G530" i="2" s="1"/>
  <c r="G688" i="2" l="1"/>
  <c r="G689" i="2"/>
  <c r="F690" i="2"/>
  <c r="G690" i="2" s="1"/>
  <c r="F692" i="2"/>
  <c r="G692" i="2" s="1"/>
  <c r="G681" i="2"/>
  <c r="G687" i="2"/>
  <c r="G685" i="2"/>
  <c r="F684" i="2"/>
  <c r="G684" i="2" s="1"/>
  <c r="F682" i="2"/>
  <c r="G682" i="2" s="1"/>
  <c r="G680" i="2"/>
  <c r="G705" i="2" l="1"/>
  <c r="F704" i="2"/>
  <c r="G704" i="2" s="1"/>
  <c r="F703" i="2"/>
  <c r="G703" i="2" s="1"/>
  <c r="G702" i="2"/>
  <c r="G700" i="2"/>
  <c r="G698" i="2"/>
  <c r="G697" i="2"/>
  <c r="G695" i="2"/>
  <c r="G129" i="2" l="1"/>
  <c r="G128" i="2"/>
  <c r="F127" i="2"/>
  <c r="G127" i="2" s="1"/>
  <c r="F126" i="2"/>
  <c r="G126" i="2" s="1"/>
  <c r="G266" i="2"/>
  <c r="G265" i="2"/>
  <c r="F264" i="2"/>
  <c r="G264" i="2" s="1"/>
  <c r="F263" i="2"/>
  <c r="G263" i="2" s="1"/>
  <c r="G262" i="2"/>
  <c r="G261" i="2"/>
  <c r="G222" i="2"/>
  <c r="G221" i="2"/>
  <c r="G220" i="2"/>
  <c r="G219" i="2"/>
  <c r="F218" i="2"/>
  <c r="G218" i="2" s="1"/>
  <c r="F217" i="2"/>
  <c r="G217" i="2" s="1"/>
  <c r="G216" i="2"/>
  <c r="G215" i="2"/>
  <c r="F800" i="2"/>
  <c r="G794" i="2"/>
  <c r="F793" i="2"/>
  <c r="G793" i="2" s="1"/>
  <c r="F792" i="2"/>
  <c r="G792" i="2" s="1"/>
  <c r="G791" i="2"/>
  <c r="G789" i="2"/>
  <c r="G788" i="2"/>
  <c r="G787" i="2"/>
  <c r="G786" i="2"/>
  <c r="G785" i="2"/>
  <c r="G783" i="2"/>
  <c r="G781" i="2"/>
  <c r="F780" i="2"/>
  <c r="G780" i="2" s="1"/>
  <c r="F779" i="2"/>
  <c r="G779" i="2" s="1"/>
  <c r="G778" i="2"/>
  <c r="F777" i="2"/>
  <c r="G777" i="2" s="1"/>
  <c r="G776" i="2"/>
  <c r="G775" i="2"/>
  <c r="G772" i="2"/>
  <c r="G771" i="2"/>
  <c r="G770" i="2"/>
  <c r="F769" i="2"/>
  <c r="G769" i="2" s="1"/>
  <c r="F768" i="2"/>
  <c r="G768" i="2" s="1"/>
  <c r="G767" i="2"/>
  <c r="G766" i="2"/>
  <c r="G753" i="2"/>
  <c r="G752" i="2"/>
  <c r="G751" i="2"/>
  <c r="F750" i="2"/>
  <c r="G750" i="2" s="1"/>
  <c r="F749" i="2"/>
  <c r="G749" i="2" s="1"/>
  <c r="G748" i="2"/>
  <c r="G747" i="2"/>
  <c r="G744" i="2"/>
  <c r="F743" i="2"/>
  <c r="G743" i="2" s="1"/>
  <c r="F742" i="2"/>
  <c r="G742" i="2" s="1"/>
  <c r="G741" i="2"/>
  <c r="G739" i="2"/>
  <c r="G738" i="2"/>
  <c r="G737" i="2"/>
  <c r="G736" i="2"/>
  <c r="G735" i="2"/>
  <c r="G734" i="2"/>
  <c r="G732" i="2"/>
  <c r="G731" i="2"/>
  <c r="G729" i="2"/>
  <c r="F728" i="2"/>
  <c r="G728" i="2" s="1"/>
  <c r="F727" i="2"/>
  <c r="G727" i="2" s="1"/>
  <c r="F726" i="2"/>
  <c r="G726" i="2" s="1"/>
  <c r="G725" i="2"/>
  <c r="G724" i="2"/>
  <c r="G723" i="2"/>
  <c r="G722" i="2"/>
  <c r="G721" i="2"/>
  <c r="F720" i="2"/>
  <c r="G720" i="2" s="1"/>
  <c r="F719" i="2"/>
  <c r="G719" i="2" s="1"/>
  <c r="G718" i="2"/>
  <c r="G717" i="2"/>
  <c r="G716" i="2"/>
  <c r="G714" i="2"/>
  <c r="G713" i="2"/>
  <c r="G712" i="2"/>
  <c r="F711" i="2"/>
  <c r="G711" i="2" s="1"/>
  <c r="F710" i="2"/>
  <c r="G710" i="2" s="1"/>
  <c r="G709" i="2"/>
  <c r="G708" i="2"/>
  <c r="G678" i="2"/>
  <c r="G677" i="2"/>
  <c r="F676" i="2"/>
  <c r="G676" i="2" s="1"/>
  <c r="F675" i="2"/>
  <c r="G675" i="2" s="1"/>
  <c r="G674" i="2"/>
  <c r="G672" i="2"/>
  <c r="G666" i="2"/>
  <c r="G665" i="2"/>
  <c r="G664" i="2"/>
  <c r="G663" i="2"/>
  <c r="F662" i="2"/>
  <c r="G662" i="2" s="1"/>
  <c r="F661" i="2"/>
  <c r="G661" i="2" s="1"/>
  <c r="G660" i="2"/>
  <c r="G659" i="2"/>
  <c r="G638" i="2"/>
  <c r="F637" i="2"/>
  <c r="G637" i="2" s="1"/>
  <c r="F636" i="2"/>
  <c r="G636" i="2" s="1"/>
  <c r="G635" i="2"/>
  <c r="G621" i="2"/>
  <c r="G620" i="2"/>
  <c r="G619" i="2"/>
  <c r="G618" i="2"/>
  <c r="G617" i="2"/>
  <c r="F616" i="2"/>
  <c r="G616" i="2" s="1"/>
  <c r="F614" i="2"/>
  <c r="G614" i="2" s="1"/>
  <c r="G613" i="2"/>
  <c r="G612" i="2"/>
  <c r="G611" i="2"/>
  <c r="G601" i="2"/>
  <c r="G600" i="2"/>
  <c r="F599" i="2"/>
  <c r="G599" i="2" s="1"/>
  <c r="F598" i="2"/>
  <c r="G598" i="2" s="1"/>
  <c r="G597" i="2"/>
  <c r="G596" i="2"/>
  <c r="G595" i="2"/>
  <c r="G594" i="2"/>
  <c r="G593" i="2"/>
  <c r="G592" i="2"/>
  <c r="G591" i="2"/>
  <c r="G590" i="2"/>
  <c r="F589" i="2"/>
  <c r="G589" i="2" s="1"/>
  <c r="G588" i="2"/>
  <c r="F587" i="2"/>
  <c r="G587" i="2" s="1"/>
  <c r="G586" i="2"/>
  <c r="G585" i="2"/>
  <c r="G584" i="2"/>
  <c r="G583" i="2"/>
  <c r="G582" i="2"/>
  <c r="F581" i="2"/>
  <c r="G581" i="2" s="1"/>
  <c r="F580" i="2"/>
  <c r="G580" i="2" s="1"/>
  <c r="G579" i="2"/>
  <c r="G578" i="2"/>
  <c r="G577" i="2"/>
  <c r="G576" i="2"/>
  <c r="G575" i="2"/>
  <c r="G574" i="2"/>
  <c r="G573" i="2"/>
  <c r="F572" i="2"/>
  <c r="G572" i="2" s="1"/>
  <c r="F571" i="2"/>
  <c r="G571" i="2" s="1"/>
  <c r="F570" i="2"/>
  <c r="G570" i="2" s="1"/>
  <c r="G569" i="2"/>
  <c r="F568" i="2"/>
  <c r="G568" i="2" s="1"/>
  <c r="G567" i="2"/>
  <c r="G566" i="2"/>
  <c r="G565" i="2"/>
  <c r="G564" i="2"/>
  <c r="F563" i="2"/>
  <c r="G563" i="2" s="1"/>
  <c r="F562" i="2"/>
  <c r="G562" i="2" s="1"/>
  <c r="G561" i="2"/>
  <c r="G560" i="2"/>
  <c r="G559" i="2"/>
  <c r="G558" i="2"/>
  <c r="G557" i="2"/>
  <c r="F556" i="2"/>
  <c r="G556" i="2" s="1"/>
  <c r="F555" i="2"/>
  <c r="G555" i="2" s="1"/>
  <c r="G554" i="2"/>
  <c r="G553" i="2"/>
  <c r="G552" i="2"/>
  <c r="G551" i="2"/>
  <c r="G550" i="2"/>
  <c r="G549" i="2"/>
  <c r="G548" i="2"/>
  <c r="G547" i="2"/>
  <c r="G546" i="2"/>
  <c r="G545" i="2"/>
  <c r="G544" i="2"/>
  <c r="G541" i="2"/>
  <c r="F540" i="2"/>
  <c r="G540" i="2" s="1"/>
  <c r="F539" i="2"/>
  <c r="G539" i="2" s="1"/>
  <c r="F538" i="2"/>
  <c r="G538" i="2" s="1"/>
  <c r="G537" i="2"/>
  <c r="G536" i="2"/>
  <c r="G535" i="2"/>
  <c r="G527" i="2"/>
  <c r="G525" i="2"/>
  <c r="F524" i="2"/>
  <c r="G524" i="2" s="1"/>
  <c r="F523" i="2"/>
  <c r="G523" i="2" s="1"/>
  <c r="G522" i="2"/>
  <c r="G521" i="2"/>
  <c r="G520" i="2"/>
  <c r="G519" i="2"/>
  <c r="G518" i="2"/>
  <c r="G517" i="2"/>
  <c r="F516" i="2"/>
  <c r="G516" i="2" s="1"/>
  <c r="G515" i="2"/>
  <c r="F513" i="2"/>
  <c r="G513" i="2" s="1"/>
  <c r="G512" i="2"/>
  <c r="G511" i="2"/>
  <c r="G510" i="2"/>
  <c r="G509" i="2"/>
  <c r="G506" i="2"/>
  <c r="F505" i="2"/>
  <c r="G505" i="2" s="1"/>
  <c r="F504" i="2"/>
  <c r="G504" i="2" s="1"/>
  <c r="G503" i="2"/>
  <c r="G502" i="2"/>
  <c r="G501" i="2"/>
  <c r="G500" i="2"/>
  <c r="G499" i="2"/>
  <c r="G498" i="2"/>
  <c r="F497" i="2"/>
  <c r="G497" i="2" s="1"/>
  <c r="G496" i="2"/>
  <c r="F495" i="2"/>
  <c r="G495" i="2" s="1"/>
  <c r="G494" i="2"/>
  <c r="G493" i="2"/>
  <c r="G492" i="2"/>
  <c r="G491" i="2"/>
  <c r="G490" i="2"/>
  <c r="F489" i="2"/>
  <c r="G489" i="2" s="1"/>
  <c r="F488" i="2"/>
  <c r="G488" i="2" s="1"/>
  <c r="G487" i="2"/>
  <c r="G486" i="2"/>
  <c r="G485" i="2"/>
  <c r="G484" i="2"/>
  <c r="G483" i="2"/>
  <c r="G482" i="2"/>
  <c r="G481" i="2"/>
  <c r="G480" i="2"/>
  <c r="G479" i="2"/>
  <c r="F478" i="2"/>
  <c r="G478" i="2" s="1"/>
  <c r="F477" i="2"/>
  <c r="G477" i="2" s="1"/>
  <c r="G476" i="2"/>
  <c r="G475" i="2"/>
  <c r="G474" i="2"/>
  <c r="G473" i="2"/>
  <c r="G472" i="2"/>
  <c r="F471" i="2"/>
  <c r="G471" i="2" s="1"/>
  <c r="F470" i="2"/>
  <c r="G470" i="2" s="1"/>
  <c r="G469" i="2"/>
  <c r="G468" i="2"/>
  <c r="G467" i="2"/>
  <c r="G465" i="2"/>
  <c r="G464" i="2"/>
  <c r="F463" i="2"/>
  <c r="G463" i="2" s="1"/>
  <c r="F462" i="2"/>
  <c r="G462" i="2" s="1"/>
  <c r="G461" i="2"/>
  <c r="G460" i="2"/>
  <c r="G459" i="2"/>
  <c r="G458" i="2"/>
  <c r="G457" i="2"/>
  <c r="G456" i="2"/>
  <c r="F455" i="2"/>
  <c r="G455" i="2" s="1"/>
  <c r="F454" i="2"/>
  <c r="G454" i="2" s="1"/>
  <c r="G453" i="2"/>
  <c r="G452" i="2"/>
  <c r="G451" i="2"/>
  <c r="G450" i="2"/>
  <c r="G449" i="2"/>
  <c r="F448" i="2"/>
  <c r="G448" i="2" s="1"/>
  <c r="F447" i="2"/>
  <c r="G447" i="2" s="1"/>
  <c r="G446" i="2"/>
  <c r="G445" i="2"/>
  <c r="G444" i="2"/>
  <c r="G443" i="2"/>
  <c r="G442" i="2"/>
  <c r="G441" i="2"/>
  <c r="G438" i="2"/>
  <c r="G437" i="2"/>
  <c r="G436" i="2"/>
  <c r="F435" i="2"/>
  <c r="G435" i="2" s="1"/>
  <c r="G434" i="2"/>
  <c r="G433" i="2"/>
  <c r="G432" i="2"/>
  <c r="G431" i="2"/>
  <c r="G430" i="2"/>
  <c r="G429" i="2"/>
  <c r="G428" i="2"/>
  <c r="G427" i="2"/>
  <c r="F426" i="2"/>
  <c r="G426" i="2" s="1"/>
  <c r="F425" i="2"/>
  <c r="G425" i="2" s="1"/>
  <c r="G424" i="2"/>
  <c r="G423" i="2"/>
  <c r="G422" i="2"/>
  <c r="G421" i="2"/>
  <c r="G420" i="2"/>
  <c r="G419" i="2"/>
  <c r="F418" i="2"/>
  <c r="G418" i="2" s="1"/>
  <c r="F417" i="2"/>
  <c r="G417" i="2" s="1"/>
  <c r="F416" i="2"/>
  <c r="G416" i="2" s="1"/>
  <c r="G415" i="2"/>
  <c r="G414" i="2"/>
  <c r="G413" i="2"/>
  <c r="G412" i="2"/>
  <c r="G411" i="2"/>
  <c r="F410" i="2"/>
  <c r="G410" i="2" s="1"/>
  <c r="F409" i="2"/>
  <c r="G409" i="2" s="1"/>
  <c r="G408" i="2"/>
  <c r="G407" i="2"/>
  <c r="G406" i="2"/>
  <c r="G405" i="2"/>
  <c r="G404" i="2"/>
  <c r="G403" i="2"/>
  <c r="G402" i="2"/>
  <c r="G401" i="2"/>
  <c r="G400" i="2"/>
  <c r="G399" i="2"/>
  <c r="F398" i="2"/>
  <c r="G398" i="2" s="1"/>
  <c r="G397" i="2"/>
  <c r="F396" i="2"/>
  <c r="G396" i="2" s="1"/>
  <c r="G395" i="2"/>
  <c r="G394" i="2"/>
  <c r="G393" i="2"/>
  <c r="G392" i="2"/>
  <c r="G391" i="2"/>
  <c r="F390" i="2"/>
  <c r="G390" i="2" s="1"/>
  <c r="F389" i="2"/>
  <c r="G389" i="2" s="1"/>
  <c r="G388" i="2"/>
  <c r="G387" i="2"/>
  <c r="G386" i="2"/>
  <c r="G385" i="2"/>
  <c r="G384" i="2"/>
  <c r="G383" i="2"/>
  <c r="F382" i="2"/>
  <c r="G382" i="2" s="1"/>
  <c r="G381" i="2"/>
  <c r="F380" i="2"/>
  <c r="G380" i="2" s="1"/>
  <c r="G379" i="2"/>
  <c r="G378" i="2"/>
  <c r="F377" i="2"/>
  <c r="G377" i="2" s="1"/>
  <c r="F376" i="2"/>
  <c r="G376" i="2" s="1"/>
  <c r="G375" i="2"/>
  <c r="G374" i="2"/>
  <c r="G373" i="2"/>
  <c r="G372" i="2"/>
  <c r="G371" i="2"/>
  <c r="F370" i="2"/>
  <c r="G370" i="2" s="1"/>
  <c r="F369" i="2"/>
  <c r="G369" i="2" s="1"/>
  <c r="G368" i="2"/>
  <c r="G367" i="2"/>
  <c r="G366" i="2"/>
  <c r="G365" i="2"/>
  <c r="G364" i="2"/>
  <c r="G363" i="2"/>
  <c r="G362" i="2"/>
  <c r="F361" i="2"/>
  <c r="G361" i="2" s="1"/>
  <c r="F360" i="2"/>
  <c r="G360" i="2" s="1"/>
  <c r="F359" i="2"/>
  <c r="G359" i="2" s="1"/>
  <c r="G358" i="2"/>
  <c r="G357" i="2"/>
  <c r="G356" i="2"/>
  <c r="G355" i="2"/>
  <c r="G354" i="2"/>
  <c r="G353" i="2"/>
  <c r="G352" i="2"/>
  <c r="F351" i="2"/>
  <c r="G351" i="2" s="1"/>
  <c r="F350" i="2"/>
  <c r="G350" i="2" s="1"/>
  <c r="G349" i="2"/>
  <c r="G348" i="2"/>
  <c r="G347" i="2"/>
  <c r="G346" i="2"/>
  <c r="G345" i="2"/>
  <c r="G344" i="2"/>
  <c r="G342" i="2"/>
  <c r="G341" i="2"/>
  <c r="G340" i="2"/>
  <c r="G339" i="2"/>
  <c r="F338" i="2"/>
  <c r="G338" i="2" s="1"/>
  <c r="G337" i="2"/>
  <c r="G336" i="2"/>
  <c r="G335" i="2"/>
  <c r="G334" i="2"/>
  <c r="G333" i="2"/>
  <c r="G332" i="2"/>
  <c r="F331" i="2"/>
  <c r="G331" i="2" s="1"/>
  <c r="F330" i="2"/>
  <c r="G330" i="2" s="1"/>
  <c r="G329" i="2"/>
  <c r="G328" i="2"/>
  <c r="G327" i="2"/>
  <c r="G326" i="2"/>
  <c r="G325" i="2"/>
  <c r="F324" i="2"/>
  <c r="G324" i="2" s="1"/>
  <c r="F323" i="2"/>
  <c r="G323" i="2" s="1"/>
  <c r="G322" i="2"/>
  <c r="G321" i="2"/>
  <c r="G320" i="2"/>
  <c r="G319" i="2"/>
  <c r="G316" i="2"/>
  <c r="F315" i="2"/>
  <c r="G315" i="2" s="1"/>
  <c r="F314" i="2"/>
  <c r="G314" i="2" s="1"/>
  <c r="G313" i="2"/>
  <c r="G312" i="2"/>
  <c r="G311" i="2"/>
  <c r="G310" i="2"/>
  <c r="G309" i="2"/>
  <c r="G308" i="2"/>
  <c r="G307" i="2"/>
  <c r="G306" i="2"/>
  <c r="G305" i="2"/>
  <c r="F304" i="2"/>
  <c r="G304" i="2" s="1"/>
  <c r="F303" i="2"/>
  <c r="G303" i="2" s="1"/>
  <c r="F302" i="2"/>
  <c r="G302" i="2" s="1"/>
  <c r="G301" i="2"/>
  <c r="G300" i="2"/>
  <c r="G299" i="2"/>
  <c r="G298" i="2"/>
  <c r="G297" i="2"/>
  <c r="F296" i="2"/>
  <c r="G296" i="2" s="1"/>
  <c r="F295" i="2"/>
  <c r="G295" i="2" s="1"/>
  <c r="G294" i="2"/>
  <c r="G293" i="2"/>
  <c r="G292" i="2"/>
  <c r="G291" i="2"/>
  <c r="G290" i="2"/>
  <c r="G289" i="2"/>
  <c r="F288" i="2"/>
  <c r="G288" i="2" s="1"/>
  <c r="F287" i="2"/>
  <c r="G287" i="2" s="1"/>
  <c r="F286" i="2"/>
  <c r="G286" i="2" s="1"/>
  <c r="G285" i="2"/>
  <c r="G284" i="2"/>
  <c r="G283" i="2"/>
  <c r="G282" i="2"/>
  <c r="G281" i="2"/>
  <c r="F280" i="2"/>
  <c r="G280" i="2" s="1"/>
  <c r="F279" i="2"/>
  <c r="G279" i="2" s="1"/>
  <c r="G278" i="2"/>
  <c r="G277" i="2"/>
  <c r="G276" i="2"/>
  <c r="F275" i="2"/>
  <c r="G275" i="2" s="1"/>
  <c r="F274" i="2"/>
  <c r="G274" i="2" s="1"/>
  <c r="G273" i="2"/>
  <c r="G272" i="2"/>
  <c r="G271" i="2"/>
  <c r="G270" i="2"/>
  <c r="G269" i="2"/>
  <c r="G260" i="2"/>
  <c r="G237" i="2"/>
  <c r="G236" i="2"/>
  <c r="G235" i="2"/>
  <c r="G234" i="2"/>
  <c r="G233" i="2"/>
  <c r="G232" i="2"/>
  <c r="G231" i="2"/>
  <c r="G230" i="2"/>
  <c r="G229" i="2"/>
  <c r="G228" i="2"/>
  <c r="G227" i="2"/>
  <c r="F226" i="2"/>
  <c r="G226" i="2" s="1"/>
  <c r="F225" i="2"/>
  <c r="G225" i="2" s="1"/>
  <c r="G224" i="2"/>
  <c r="G223" i="2"/>
  <c r="G258" i="2"/>
  <c r="G257" i="2"/>
  <c r="F256" i="2"/>
  <c r="G256" i="2" s="1"/>
  <c r="F255" i="2"/>
  <c r="G255" i="2" s="1"/>
  <c r="G254" i="2"/>
  <c r="G253" i="2"/>
  <c r="G214" i="2"/>
  <c r="G212" i="2"/>
  <c r="F211" i="2"/>
  <c r="G211" i="2" s="1"/>
  <c r="F210" i="2"/>
  <c r="G210" i="2" s="1"/>
  <c r="G209" i="2"/>
  <c r="G208" i="2"/>
  <c r="G207" i="2"/>
  <c r="G206" i="2"/>
  <c r="G205" i="2"/>
  <c r="G204" i="2"/>
  <c r="G203" i="2"/>
  <c r="G202" i="2"/>
  <c r="G201" i="2"/>
  <c r="F200" i="2"/>
  <c r="G200" i="2" s="1"/>
  <c r="F199" i="2"/>
  <c r="G199" i="2" s="1"/>
  <c r="G198" i="2"/>
  <c r="G197" i="2"/>
  <c r="G196" i="2"/>
  <c r="F195" i="2"/>
  <c r="G195" i="2" s="1"/>
  <c r="F194" i="2" a="1"/>
  <c r="F194" i="2" s="1"/>
  <c r="G194" i="2" s="1"/>
  <c r="G193" i="2"/>
  <c r="F192" i="2"/>
  <c r="G192" i="2" s="1"/>
  <c r="G191" i="2"/>
  <c r="G190" i="2"/>
  <c r="G189" i="2"/>
  <c r="G188" i="2"/>
  <c r="F187" i="2"/>
  <c r="G187" i="2" s="1"/>
  <c r="F186" i="2"/>
  <c r="G186" i="2" s="1"/>
  <c r="G185" i="2"/>
  <c r="G184" i="2"/>
  <c r="G183" i="2"/>
  <c r="G182" i="2"/>
  <c r="G181" i="2"/>
  <c r="F180" i="2"/>
  <c r="G180" i="2" s="1"/>
  <c r="F179" i="2"/>
  <c r="G179" i="2" s="1"/>
  <c r="G178"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F148" i="2"/>
  <c r="G148" i="2" s="1"/>
  <c r="F147" i="2"/>
  <c r="G147" i="2" s="1"/>
  <c r="G146" i="2"/>
  <c r="G145" i="2"/>
  <c r="G144" i="2"/>
  <c r="G143" i="2"/>
  <c r="G142" i="2"/>
  <c r="G141" i="2"/>
  <c r="G140" i="2"/>
  <c r="G139" i="2"/>
  <c r="G138" i="2"/>
  <c r="G137" i="2"/>
  <c r="F136" i="2"/>
  <c r="G136" i="2" s="1"/>
  <c r="G135" i="2"/>
  <c r="F134" i="2"/>
  <c r="G134" i="2" s="1"/>
  <c r="G133" i="2"/>
  <c r="G132" i="2"/>
  <c r="G131" i="2"/>
  <c r="G130" i="2"/>
  <c r="G120" i="2"/>
  <c r="F119" i="2"/>
  <c r="G119" i="2" s="1"/>
  <c r="F118" i="2"/>
  <c r="G118" i="2" s="1"/>
  <c r="G117" i="2"/>
  <c r="G116" i="2"/>
  <c r="G115" i="2"/>
  <c r="G114" i="2"/>
  <c r="G113" i="2"/>
  <c r="F112" i="2"/>
  <c r="G112" i="2" s="1"/>
  <c r="F111" i="2"/>
  <c r="G111" i="2" s="1"/>
  <c r="G109" i="2"/>
  <c r="G108" i="2"/>
  <c r="G107" i="2"/>
  <c r="G106" i="2"/>
  <c r="F105" i="2"/>
  <c r="G105" i="2" s="1"/>
  <c r="F104" i="2"/>
  <c r="G104" i="2" s="1"/>
  <c r="G103" i="2"/>
  <c r="G102" i="2"/>
  <c r="G101" i="2"/>
  <c r="G99" i="2"/>
  <c r="G98" i="2"/>
  <c r="G97" i="2"/>
  <c r="G96" i="2"/>
  <c r="G95" i="2"/>
  <c r="G94" i="2"/>
  <c r="G93" i="2"/>
  <c r="F92" i="2"/>
  <c r="G92" i="2" s="1"/>
  <c r="F91" i="2"/>
  <c r="G91" i="2" s="1"/>
  <c r="G89" i="2"/>
  <c r="G88" i="2"/>
  <c r="G87" i="2"/>
  <c r="G86" i="2"/>
  <c r="G85" i="2"/>
  <c r="F84" i="2"/>
  <c r="G84" i="2" s="1"/>
  <c r="F83" i="2"/>
  <c r="G83" i="2" s="1"/>
  <c r="G82" i="2"/>
  <c r="G81" i="2"/>
  <c r="G80" i="2"/>
  <c r="G79" i="2"/>
  <c r="G78" i="2"/>
  <c r="G77" i="2"/>
  <c r="G76" i="2"/>
  <c r="G75" i="2"/>
  <c r="G74" i="2"/>
  <c r="G73" i="2"/>
  <c r="G72" i="2"/>
  <c r="F71" i="2"/>
  <c r="G71" i="2" s="1"/>
  <c r="F70" i="2"/>
  <c r="G70" i="2" s="1"/>
  <c r="G69" i="2"/>
  <c r="G68" i="2"/>
  <c r="G67" i="2"/>
  <c r="G66" i="2"/>
  <c r="G65" i="2"/>
  <c r="F64" i="2"/>
  <c r="G64" i="2" s="1"/>
  <c r="F63" i="2"/>
  <c r="G63" i="2" s="1"/>
  <c r="G62" i="2"/>
  <c r="G61" i="2"/>
  <c r="G60" i="2"/>
  <c r="G59" i="2"/>
  <c r="G57" i="2"/>
  <c r="G51" i="2"/>
  <c r="G56" i="2"/>
  <c r="G55" i="2"/>
  <c r="G54" i="2"/>
  <c r="F53" i="2"/>
  <c r="G53" i="2" s="1"/>
  <c r="F52" i="2"/>
  <c r="G52" i="2" s="1"/>
  <c r="F50" i="2"/>
  <c r="G50" i="2" s="1"/>
  <c r="G49" i="2"/>
  <c r="G48" i="2"/>
  <c r="G47" i="2"/>
  <c r="G46" i="2"/>
  <c r="G45" i="2"/>
  <c r="F44" i="2"/>
  <c r="G44" i="2" s="1"/>
  <c r="F43" i="2"/>
  <c r="G43" i="2" s="1"/>
  <c r="G42" i="2"/>
  <c r="G41" i="2"/>
  <c r="G40" i="2"/>
  <c r="G39" i="2"/>
  <c r="G38" i="2"/>
  <c r="G37" i="2"/>
  <c r="G36" i="2"/>
  <c r="G35" i="2"/>
  <c r="G34" i="2"/>
  <c r="F33" i="2"/>
  <c r="G33" i="2" s="1"/>
  <c r="F31" i="2"/>
  <c r="G31" i="2" s="1"/>
  <c r="F30" i="2"/>
  <c r="G30" i="2" s="1"/>
  <c r="F798" i="2" l="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<sst xmlns="http://schemas.openxmlformats.org/spreadsheetml/2006/main" count="1004" uniqueCount="558">
  <si>
    <t>Q2</t>
  </si>
  <si>
    <t>経営計画及び経営目標についてお伺いします。</t>
    <rPh sb="0" eb="2">
      <t>ケイエイ</t>
    </rPh>
    <rPh sb="2" eb="4">
      <t>ケイカク</t>
    </rPh>
    <rPh sb="4" eb="5">
      <t>オヨ</t>
    </rPh>
    <rPh sb="6" eb="8">
      <t>ケイエイ</t>
    </rPh>
    <rPh sb="8" eb="10">
      <t>モクヒョウ</t>
    </rPh>
    <rPh sb="15" eb="16">
      <t>ウカガ</t>
    </rPh>
    <phoneticPr fontId="2"/>
  </si>
  <si>
    <t>Q3</t>
  </si>
  <si>
    <t>内部留保・手元資金・投資についてお伺いします。</t>
    <rPh sb="0" eb="2">
      <t>ナイブ</t>
    </rPh>
    <rPh sb="2" eb="4">
      <t>リュウホ</t>
    </rPh>
    <rPh sb="5" eb="7">
      <t>テモト</t>
    </rPh>
    <rPh sb="7" eb="9">
      <t>シキン</t>
    </rPh>
    <rPh sb="10" eb="12">
      <t>トウシ</t>
    </rPh>
    <phoneticPr fontId="2"/>
  </si>
  <si>
    <t>Q4</t>
  </si>
  <si>
    <t>株主還元についてお伺いします。</t>
    <rPh sb="0" eb="2">
      <t>カブヌシ</t>
    </rPh>
    <rPh sb="2" eb="4">
      <t>カンゲン</t>
    </rPh>
    <phoneticPr fontId="2"/>
  </si>
  <si>
    <t>Q5</t>
  </si>
  <si>
    <t>投資家との対話についてお伺いします。</t>
    <rPh sb="0" eb="3">
      <t>トウシカ</t>
    </rPh>
    <rPh sb="5" eb="7">
      <t>タイワ</t>
    </rPh>
    <rPh sb="12" eb="13">
      <t>ウカガ</t>
    </rPh>
    <phoneticPr fontId="2"/>
  </si>
  <si>
    <t>Q6</t>
  </si>
  <si>
    <t>株主総会についてお伺いします。</t>
    <rPh sb="0" eb="2">
      <t>カブヌシ</t>
    </rPh>
    <rPh sb="2" eb="4">
      <t>ソウカイ</t>
    </rPh>
    <phoneticPr fontId="2"/>
  </si>
  <si>
    <t>環境（E）・社会（S）・ガバナンス（G）（以下、「ＥＳＧ」）への取り組みについてお伺いします。</t>
    <rPh sb="21" eb="23">
      <t>イカ</t>
    </rPh>
    <rPh sb="32" eb="33">
      <t>ト</t>
    </rPh>
    <rPh sb="34" eb="35">
      <t>ク</t>
    </rPh>
    <rPh sb="41" eb="42">
      <t>ウカガ</t>
    </rPh>
    <phoneticPr fontId="2"/>
  </si>
  <si>
    <t>ESGへの取り組みをいずれの経営方針等に組み込んでいますか。（複数選択可）</t>
    <rPh sb="18" eb="19">
      <t>ナド</t>
    </rPh>
    <phoneticPr fontId="3"/>
  </si>
  <si>
    <t>人権尊重に向けた取り組みについて、既に実行されているものをお答えください。（複数選択可）</t>
    <rPh sb="0" eb="2">
      <t>ジンケン</t>
    </rPh>
    <rPh sb="2" eb="4">
      <t>ソンチョウ</t>
    </rPh>
    <rPh sb="5" eb="6">
      <t>ム</t>
    </rPh>
    <rPh sb="8" eb="9">
      <t>ト</t>
    </rPh>
    <rPh sb="10" eb="11">
      <t>ク</t>
    </rPh>
    <rPh sb="17" eb="18">
      <t>スデ</t>
    </rPh>
    <rPh sb="19" eb="21">
      <t>ジッコウ</t>
    </rPh>
    <rPh sb="30" eb="31">
      <t>コタ</t>
    </rPh>
    <rPh sb="38" eb="40">
      <t>フクスウ</t>
    </rPh>
    <phoneticPr fontId="3"/>
  </si>
  <si>
    <t>自社における「2050年カーボンニュートラル」の達成に向けた温室効果ガス削減目標について、お答えください。（１つのみ選択可）</t>
    <rPh sb="0" eb="2">
      <t>ジシャ</t>
    </rPh>
    <rPh sb="11" eb="12">
      <t>ネン</t>
    </rPh>
    <rPh sb="24" eb="26">
      <t>タッセイ</t>
    </rPh>
    <rPh sb="27" eb="28">
      <t>ム</t>
    </rPh>
    <rPh sb="30" eb="32">
      <t>オンシツ</t>
    </rPh>
    <rPh sb="32" eb="34">
      <t>コウカ</t>
    </rPh>
    <rPh sb="36" eb="38">
      <t>サクゲン</t>
    </rPh>
    <rPh sb="38" eb="40">
      <t>モクヒョウ</t>
    </rPh>
    <rPh sb="46" eb="47">
      <t>コタ</t>
    </rPh>
    <phoneticPr fontId="3"/>
  </si>
  <si>
    <t>「2050年カーボンニュートラル」に向けた温室効果ガス排出量削減のロードマップの策定・開示状況について、お答えください。（１つのみ選択可）</t>
    <rPh sb="5" eb="6">
      <t>ネン</t>
    </rPh>
    <rPh sb="18" eb="19">
      <t>ム</t>
    </rPh>
    <rPh sb="21" eb="23">
      <t>オンシツ</t>
    </rPh>
    <rPh sb="23" eb="25">
      <t>コウカ</t>
    </rPh>
    <rPh sb="27" eb="29">
      <t>ハイシュツ</t>
    </rPh>
    <rPh sb="29" eb="30">
      <t>リョウ</t>
    </rPh>
    <rPh sb="30" eb="32">
      <t>サクゲン</t>
    </rPh>
    <rPh sb="40" eb="42">
      <t>サクテイ</t>
    </rPh>
    <rPh sb="43" eb="45">
      <t>カイジ</t>
    </rPh>
    <rPh sb="45" eb="47">
      <t>ジョウキョウ</t>
    </rPh>
    <rPh sb="53" eb="54">
      <t>コタ</t>
    </rPh>
    <phoneticPr fontId="3"/>
  </si>
  <si>
    <t>自社における「2050年カーボンニュートラル」の達成可能性について、現時点でのお考えに近いものをお答えください。（１つのみ選択可）</t>
    <rPh sb="0" eb="2">
      <t>ジシャ</t>
    </rPh>
    <rPh sb="11" eb="12">
      <t>ネン</t>
    </rPh>
    <rPh sb="24" eb="26">
      <t>タッセイ</t>
    </rPh>
    <rPh sb="26" eb="29">
      <t>カノウセイ</t>
    </rPh>
    <rPh sb="34" eb="37">
      <t>ゲンジテン</t>
    </rPh>
    <rPh sb="40" eb="41">
      <t>カンガ</t>
    </rPh>
    <rPh sb="43" eb="44">
      <t>チカ</t>
    </rPh>
    <rPh sb="49" eb="50">
      <t>コタ</t>
    </rPh>
    <phoneticPr fontId="3"/>
  </si>
  <si>
    <t>「2050年カーボンニュートラル」の達成に向けて、行政に期待することは何ですか。（3つまで選択可）</t>
    <rPh sb="5" eb="6">
      <t>ネン</t>
    </rPh>
    <rPh sb="18" eb="20">
      <t>タッセイ</t>
    </rPh>
    <rPh sb="21" eb="22">
      <t>ム</t>
    </rPh>
    <rPh sb="25" eb="27">
      <t>ギョウセイ</t>
    </rPh>
    <rPh sb="28" eb="30">
      <t>キタイ</t>
    </rPh>
    <rPh sb="35" eb="36">
      <t>ナン</t>
    </rPh>
    <phoneticPr fontId="3"/>
  </si>
  <si>
    <t>はじめに</t>
    <phoneticPr fontId="2"/>
  </si>
  <si>
    <t>＜ご回答方法につきまして＞</t>
    <rPh sb="2" eb="6">
      <t>カイトウホウホウ</t>
    </rPh>
    <phoneticPr fontId="3"/>
  </si>
  <si>
    <t>上記をご確認いただきまして、以下よりご回答をお願いいたします。</t>
    <rPh sb="0" eb="2">
      <t>ジョウキ</t>
    </rPh>
    <rPh sb="4" eb="6">
      <t>カクニン</t>
    </rPh>
    <rPh sb="14" eb="16">
      <t>イカ</t>
    </rPh>
    <rPh sb="19" eb="21">
      <t>カイトウ</t>
    </rPh>
    <rPh sb="23" eb="24">
      <t>ネガ</t>
    </rPh>
    <phoneticPr fontId="2"/>
  </si>
  <si>
    <t>Q1</t>
    <phoneticPr fontId="2"/>
  </si>
  <si>
    <t>コーポレート・ガバナンスについてお伺いします。</t>
    <phoneticPr fontId="2"/>
  </si>
  <si>
    <t>(1)</t>
    <phoneticPr fontId="3"/>
  </si>
  <si>
    <t>持続的な成長と中長期的な株式価値向上の観点から、課題に感じていること、もしくは今後特に取り組みを強化しようとしていることをお答えください。（３つまで選択可）</t>
    <phoneticPr fontId="3"/>
  </si>
  <si>
    <t>a</t>
    <phoneticPr fontId="3"/>
  </si>
  <si>
    <t xml:space="preserve">
</t>
  </si>
  <si>
    <t>b</t>
    <phoneticPr fontId="3"/>
  </si>
  <si>
    <t>c</t>
    <phoneticPr fontId="3"/>
  </si>
  <si>
    <t>d</t>
    <phoneticPr fontId="3"/>
  </si>
  <si>
    <t>e</t>
    <phoneticPr fontId="3"/>
  </si>
  <si>
    <t>投資家との対話方針</t>
  </si>
  <si>
    <t>f</t>
    <phoneticPr fontId="3"/>
  </si>
  <si>
    <t>経営計画・経営戦略</t>
  </si>
  <si>
    <t>g</t>
    <phoneticPr fontId="3"/>
  </si>
  <si>
    <t>情報開示</t>
  </si>
  <si>
    <t>h</t>
    <phoneticPr fontId="3"/>
  </si>
  <si>
    <t>ESG・SDGsへの取組み</t>
    <phoneticPr fontId="2"/>
  </si>
  <si>
    <t>i</t>
    <phoneticPr fontId="3"/>
  </si>
  <si>
    <t>特段なし</t>
  </si>
  <si>
    <t>j</t>
    <phoneticPr fontId="3"/>
  </si>
  <si>
    <t>その他（具体的には）</t>
    <phoneticPr fontId="3"/>
  </si>
  <si>
    <t>その他　記入欄</t>
    <rPh sb="4" eb="7">
      <t>キニュウラン</t>
    </rPh>
    <phoneticPr fontId="3"/>
  </si>
  <si>
    <t>(2)</t>
    <phoneticPr fontId="3"/>
  </si>
  <si>
    <t>取締役会の実効性向上に向けて現時点で課題に感じていること、もしくは今後特に取り組みを強化しようとしていることをお答えください。（3つまで選択可）</t>
    <phoneticPr fontId="3"/>
  </si>
  <si>
    <t>a</t>
  </si>
  <si>
    <t>独立した社外役員の拡充</t>
  </si>
  <si>
    <t>b</t>
  </si>
  <si>
    <t>c</t>
  </si>
  <si>
    <t>社外役員が機能発揮できる環境整備</t>
  </si>
  <si>
    <t>d</t>
  </si>
  <si>
    <t>上程議案見直し・絞込みによる重要事項に関する議論の充実</t>
  </si>
  <si>
    <t>e</t>
  </si>
  <si>
    <t>投資家意見の取締役会へのフィードバック</t>
  </si>
  <si>
    <t>f</t>
  </si>
  <si>
    <t>取締役会議題の事前説明の充実</t>
  </si>
  <si>
    <t>g</t>
  </si>
  <si>
    <t>取締役に対するトレーニング</t>
  </si>
  <si>
    <t>h</t>
  </si>
  <si>
    <t>取締役会の実効性評価</t>
  </si>
  <si>
    <t>i</t>
  </si>
  <si>
    <t>取締役に求めるスキルの組合せ（スキルマトリクス等）の策定</t>
    <rPh sb="23" eb="24">
      <t>ナド</t>
    </rPh>
    <rPh sb="26" eb="28">
      <t>サクテイ</t>
    </rPh>
    <phoneticPr fontId="3"/>
  </si>
  <si>
    <t>j</t>
  </si>
  <si>
    <t>k</t>
    <phoneticPr fontId="2"/>
  </si>
  <si>
    <t>その他</t>
  </si>
  <si>
    <t>(3)</t>
    <phoneticPr fontId="3"/>
  </si>
  <si>
    <t>取締役会の議題として、今後より重点的に取り上げたいテーマをお答え下さい。（3つまで選択可）</t>
    <phoneticPr fontId="3"/>
  </si>
  <si>
    <t>決算・業績の進捗・振り返り</t>
  </si>
  <si>
    <t>経営目標・指標の適切性</t>
  </si>
  <si>
    <t>経営戦略立案</t>
  </si>
  <si>
    <t>リスク管理</t>
  </si>
  <si>
    <t>コーポレート・ガバナンス体制</t>
  </si>
  <si>
    <t>投資家との対話内容</t>
  </si>
  <si>
    <t>コンプライアンス関連</t>
  </si>
  <si>
    <t>役員報酬</t>
  </si>
  <si>
    <t>k</t>
  </si>
  <si>
    <t>(4)</t>
    <phoneticPr fontId="3"/>
  </si>
  <si>
    <t>(8)</t>
    <phoneticPr fontId="3"/>
  </si>
  <si>
    <t>経営陣の評価（選解任・報酬）への関与・助言</t>
  </si>
  <si>
    <t>経営執行に対する助言</t>
  </si>
  <si>
    <t>経営戦略、重要案件等に対する意思決定を通じた監督</t>
  </si>
  <si>
    <t>不祥事の未然防止に向けた体制の監督</t>
  </si>
  <si>
    <t>投資家との対話</t>
    <phoneticPr fontId="2"/>
  </si>
  <si>
    <t>利益相反行為の抑止</t>
  </si>
  <si>
    <t>少数株主をはじめとするステークホルダーの意見を経営に反映</t>
  </si>
  <si>
    <t>i</t>
    <phoneticPr fontId="2"/>
  </si>
  <si>
    <t>会計や法律等専門家としての助言</t>
  </si>
  <si>
    <t>j</t>
    <phoneticPr fontId="2"/>
  </si>
  <si>
    <t>多様な観点（ジェンダーや国際性等）からの助言</t>
    <rPh sb="3" eb="5">
      <t>カンテン</t>
    </rPh>
    <rPh sb="20" eb="22">
      <t>ジョゲン</t>
    </rPh>
    <phoneticPr fontId="2"/>
  </si>
  <si>
    <t>k</t>
    <phoneticPr fontId="3"/>
  </si>
  <si>
    <t>l</t>
    <phoneticPr fontId="3"/>
  </si>
  <si>
    <t>(5)</t>
    <phoneticPr fontId="3"/>
  </si>
  <si>
    <t>期待どおり十分に果たされている</t>
    <phoneticPr fontId="2"/>
  </si>
  <si>
    <t>一定程度果たされている</t>
    <phoneticPr fontId="2"/>
  </si>
  <si>
    <t>不十分であり、改善の余地がある</t>
    <phoneticPr fontId="2"/>
  </si>
  <si>
    <t>全く果たされていない</t>
    <phoneticPr fontId="2"/>
  </si>
  <si>
    <t>(6)</t>
    <phoneticPr fontId="3"/>
  </si>
  <si>
    <t>（社外取締役を選任している企業にお伺いします）
社外取締役の機能発揮に向けて実施している取り組みをお答えください。（複数選択可）</t>
    <phoneticPr fontId="3"/>
  </si>
  <si>
    <t>社外取締役に対する取締役会議題の事前説明の充実</t>
  </si>
  <si>
    <t>社外取締役の独立性の確保</t>
  </si>
  <si>
    <t>社外取締役の経営会議・執行役員会議等への出席</t>
  </si>
  <si>
    <t>社外取締役と経営トップ（社長等）との定期的な意見交換会の実施</t>
  </si>
  <si>
    <t>社外取締役同士の定期的な意見交換会の実施</t>
  </si>
  <si>
    <t>経営理解促進を目的とした取組みの実施</t>
  </si>
  <si>
    <t>指名・報酬等の検討を行う諮問委員会の活用</t>
  </si>
  <si>
    <t>社外取締役の取締役会における比率向上</t>
  </si>
  <si>
    <t>投資家との対話</t>
  </si>
  <si>
    <t>(7)</t>
    <phoneticPr fontId="3"/>
  </si>
  <si>
    <t>　</t>
  </si>
  <si>
    <t>ROA（総資本利益率）</t>
  </si>
  <si>
    <t>売上高利益率</t>
  </si>
  <si>
    <t>売上高・売上高の伸び率</t>
  </si>
  <si>
    <t>利益額・利益の伸び率</t>
  </si>
  <si>
    <t>市場占有率（シェア）</t>
  </si>
  <si>
    <t>経済付加価値（EVA®）</t>
  </si>
  <si>
    <t>ROIC（投下資本利益率）</t>
  </si>
  <si>
    <t>FCF（フリーキャッシュフロー）</t>
  </si>
  <si>
    <t>l</t>
  </si>
  <si>
    <t>配当性向（配当／当期利益）</t>
  </si>
  <si>
    <t>株主資本配当率（DOE）（DOE=ROE×配当性向）</t>
  </si>
  <si>
    <t>配当総額または1 株当たりの配当額</t>
  </si>
  <si>
    <t>総還元性向 ((配当＋自己株式取得)/当期利益)</t>
  </si>
  <si>
    <t>配当利回り（1 株あたり配当／株価）</t>
  </si>
  <si>
    <t>自己資本比率（自己資本／総資本）</t>
  </si>
  <si>
    <t>DEレシオ（有利子負債／自己資本）</t>
  </si>
  <si>
    <t>資本コスト（WACC等）</t>
  </si>
  <si>
    <t>E（環境）に関する指標（CO2排出量等）</t>
  </si>
  <si>
    <t>S（社会）に関する指標（女性管理職比率等）</t>
  </si>
  <si>
    <t xml:space="preserve">(2)-①-1 </t>
    <phoneticPr fontId="3"/>
  </si>
  <si>
    <t>ＲＯＥの目標値を設定・公表していますか。設定している場合は目標値の水準をお答え下さい。（１つのみ選択可）</t>
    <phoneticPr fontId="3"/>
  </si>
  <si>
    <t xml:space="preserve">(2)-①-2 </t>
    <phoneticPr fontId="3"/>
  </si>
  <si>
    <t>(2)-①-1で「a.目標値を設定して、公表している」と回答した方
ROE目標値の水準を記入してください。</t>
    <phoneticPr fontId="3"/>
  </si>
  <si>
    <t>％</t>
    <phoneticPr fontId="3"/>
  </si>
  <si>
    <t>(2)-②</t>
    <phoneticPr fontId="3"/>
  </si>
  <si>
    <t>公表していない、または設定していない場合は、その理由をお答え下さい。（１つのみ選択可）</t>
    <phoneticPr fontId="3"/>
  </si>
  <si>
    <t>重要な指標と考えていない</t>
  </si>
  <si>
    <t>特別損益の影響で振れ幅が大きい</t>
  </si>
  <si>
    <t>今後の事業環境の見通しや会社戦略の確度が低い等の理由で設定が困難</t>
  </si>
  <si>
    <t>現行水準が低く、目標設定意義が薄い</t>
  </si>
  <si>
    <t>財務体質の改善を優先している</t>
  </si>
  <si>
    <t>利益の絶対額を重視している</t>
  </si>
  <si>
    <t>利益よりもキャッシュフローを重視している</t>
  </si>
  <si>
    <t>ROE以外の指標を設定している</t>
  </si>
  <si>
    <t>詳細数値までは算出していない</t>
  </si>
  <si>
    <t>4%未満</t>
  </si>
  <si>
    <t>4%台</t>
  </si>
  <si>
    <t>5%台</t>
  </si>
  <si>
    <t>6%台</t>
  </si>
  <si>
    <t>7%台</t>
  </si>
  <si>
    <t>8%台</t>
  </si>
  <si>
    <t>9%台</t>
  </si>
  <si>
    <t>10%台</t>
  </si>
  <si>
    <t>11%台</t>
  </si>
  <si>
    <t>12%台</t>
  </si>
  <si>
    <t>13%以上</t>
  </si>
  <si>
    <t>＜①自己資本の水準＞</t>
    <phoneticPr fontId="3"/>
  </si>
  <si>
    <t>余裕のある水準と考えている</t>
  </si>
  <si>
    <t>適正と考えている</t>
  </si>
  <si>
    <t>不足している</t>
  </si>
  <si>
    <t>＜②手元資金の水準＞</t>
    <phoneticPr fontId="3"/>
  </si>
  <si>
    <t>投資の意思決定の判断基準として重視されている指標をお答え下さい。（3つまで選択可）</t>
    <phoneticPr fontId="3"/>
  </si>
  <si>
    <t>売上・利益の増加額</t>
  </si>
  <si>
    <t>事業投資資金の回収期間</t>
  </si>
  <si>
    <t>投下資本利益率（ＲＯＩＣ）</t>
  </si>
  <si>
    <t>内部収益率　(ＩＲＲ)</t>
  </si>
  <si>
    <t>正味現在価値（ＮＰＶ）</t>
  </si>
  <si>
    <t>判断基準は特に設定していない</t>
  </si>
  <si>
    <t>自社の中長期的な投資・財務戦略において、重視しているものをお答え下さい。（3つまで選択可）</t>
    <phoneticPr fontId="3"/>
  </si>
  <si>
    <t>設備投資</t>
  </si>
  <si>
    <t>IT投資（DX対応・デジタル化）</t>
    <rPh sb="7" eb="9">
      <t>タイオウ</t>
    </rPh>
    <phoneticPr fontId="2"/>
  </si>
  <si>
    <t>研究開発投資</t>
  </si>
  <si>
    <t>人材投資</t>
  </si>
  <si>
    <t>Ｍ＆Ａ</t>
  </si>
  <si>
    <t>資本構成の最適化</t>
  </si>
  <si>
    <t>有利子負債の返済</t>
  </si>
  <si>
    <t>株主還元</t>
  </si>
  <si>
    <t>特に決まっていない</t>
  </si>
  <si>
    <t>株主還元に関して、配当性向、株主資本配当率（DOE）、総還元性向等の目標値を設定・公表していますか。（１つのみ選択可）</t>
    <phoneticPr fontId="3"/>
  </si>
  <si>
    <t>目標値を設定して、公表している</t>
  </si>
  <si>
    <t>目標値は設定しているが、公表していない</t>
  </si>
  <si>
    <t>目標値を設定していない</t>
  </si>
  <si>
    <t>株主還元・配当政策に関して、資本効率や内部留保・投資の必要性の観点から投資家に対して説明を行っていますか。（１つのみ選択可）</t>
    <phoneticPr fontId="3"/>
  </si>
  <si>
    <t>十分行っている</t>
  </si>
  <si>
    <t>一定程度行っている</t>
  </si>
  <si>
    <t>あまり行っていない</t>
  </si>
  <si>
    <t>ほとんど行っていない</t>
  </si>
  <si>
    <t>株主還元・配当政策についてどのような観点から投資家に対して説明しているかお答えください。（複数選択可）</t>
    <phoneticPr fontId="3"/>
  </si>
  <si>
    <t>投資機会の有無</t>
  </si>
  <si>
    <t>財務健全性・信用力の水準</t>
  </si>
  <si>
    <t>事業の成長ステージ</t>
  </si>
  <si>
    <t>資本構成</t>
  </si>
  <si>
    <t>総還元性向・配当性向の絶対水準</t>
    <rPh sb="11" eb="13">
      <t>ゼッタイ</t>
    </rPh>
    <phoneticPr fontId="2"/>
  </si>
  <si>
    <t>同業他社比の総還元性向・配当性向の相対水準</t>
    <rPh sb="0" eb="2">
      <t>ドウギョウ</t>
    </rPh>
    <rPh sb="2" eb="4">
      <t>タシャ</t>
    </rPh>
    <rPh sb="4" eb="5">
      <t>ヒ</t>
    </rPh>
    <rPh sb="17" eb="19">
      <t>ソウタイ</t>
    </rPh>
    <phoneticPr fontId="2"/>
  </si>
  <si>
    <t>株主還元・配当の安定性</t>
  </si>
  <si>
    <t>株価推移</t>
  </si>
  <si>
    <t>ROEの水準</t>
  </si>
  <si>
    <t>ｋ</t>
    <phoneticPr fontId="2"/>
  </si>
  <si>
    <t>投資家との対話に際し、自社の体制や取組において感じている課題についてお答えください。（３つまで選択可）</t>
    <phoneticPr fontId="3"/>
  </si>
  <si>
    <t>投資家の対話や議決権方針への理解度向上</t>
    <phoneticPr fontId="2"/>
  </si>
  <si>
    <t>(2)-①</t>
    <phoneticPr fontId="3"/>
  </si>
  <si>
    <t>対話内容を経営層で共有化する仕組みがありますか。（１つのみ選択可）</t>
    <phoneticPr fontId="3"/>
  </si>
  <si>
    <t>対話内容を経営層で共有化する仕組みがある　⇒(2)-②へ</t>
    <phoneticPr fontId="3"/>
  </si>
  <si>
    <t>対話内容を経営層で共有化する仕組みはない　⇒(3)へ</t>
    <phoneticPr fontId="3"/>
  </si>
  <si>
    <t>ある場合は、どのような体制を整備しているかお答えください。（複数選択可）</t>
    <phoneticPr fontId="3"/>
  </si>
  <si>
    <t>定期的に経営陣が投資家と対話を行い、経営陣内で共有化している</t>
  </si>
  <si>
    <t>取締役会や経営会議で報告する機会を設けている</t>
    <phoneticPr fontId="2"/>
  </si>
  <si>
    <t>経営トップに直接定期的に報告する機会を設けている</t>
  </si>
  <si>
    <t>レポート形式にして定期的に経営陣へ送付している</t>
  </si>
  <si>
    <t>機関投資家との対話内容を踏まえ、何らかのアクションを取った論点、もしくは自社の改善策等の参考にした論点をお答えください。（複数選択可）</t>
    <phoneticPr fontId="3"/>
  </si>
  <si>
    <t>経営戦略・事業戦略</t>
  </si>
  <si>
    <t>収益性</t>
  </si>
  <si>
    <t>財務戦略</t>
  </si>
  <si>
    <t>サステナビリティ（環境・社会課題への取組み）</t>
    <phoneticPr fontId="2"/>
  </si>
  <si>
    <t>社外取締役関係（社外取締役の人数、社外役員の独立性／出席率 等）</t>
  </si>
  <si>
    <t>買収防衛策</t>
  </si>
  <si>
    <t>不祥事等の対応</t>
  </si>
  <si>
    <t>アクションを起こしていない</t>
  </si>
  <si>
    <t>対話において投資家に対して感じる課題についてお答えください。（３つまで選択可）</t>
    <phoneticPr fontId="3"/>
  </si>
  <si>
    <t>対話関係のリソースや人材が不足</t>
  </si>
  <si>
    <t>企業に対する分析や理解が浅い(対話内容が形式的)</t>
    <phoneticPr fontId="2"/>
  </si>
  <si>
    <t>短期的な視点・テーマのみに基づく対話の実施</t>
  </si>
  <si>
    <t>対話目的等の説明が不足（保有方針、議決権行使方針、対話の位置づけ、対話後のプロセス等）</t>
  </si>
  <si>
    <t>対話担当者の対話スキルが不足</t>
  </si>
  <si>
    <t>株主の議決権行使を充実させるために、どのようなことに取り組んでいますか（今後の予定も含む）。（複数選択可）</t>
    <phoneticPr fontId="3"/>
  </si>
  <si>
    <t>集中日を回避した株主総会の開催</t>
  </si>
  <si>
    <t>ハイブリッド型バーチャル総会の開催</t>
  </si>
  <si>
    <t>c</t>
    <phoneticPr fontId="2"/>
  </si>
  <si>
    <t>招集通知の早期発送（早期開示）</t>
  </si>
  <si>
    <t>d</t>
    <phoneticPr fontId="2"/>
  </si>
  <si>
    <t>議案の説明充実</t>
  </si>
  <si>
    <t>e</t>
    <phoneticPr fontId="2"/>
  </si>
  <si>
    <t>経営戦略の説明充実</t>
    <phoneticPr fontId="2"/>
  </si>
  <si>
    <t>f</t>
    <phoneticPr fontId="2"/>
  </si>
  <si>
    <t>サステナビリティ（環境・社会課題への取り組み）の説明充実</t>
    <phoneticPr fontId="2"/>
  </si>
  <si>
    <t>g</t>
    <phoneticPr fontId="2"/>
  </si>
  <si>
    <t>インターネットによる議決権投票</t>
  </si>
  <si>
    <t>h</t>
    <phoneticPr fontId="2"/>
  </si>
  <si>
    <t>議決権電子行使プラットフォームへの参加</t>
  </si>
  <si>
    <t>有価証券報告書の早期開示</t>
  </si>
  <si>
    <t>投資家に対し、個別議案の説明を十分に行っていますか。（１つのみ選択可）</t>
    <phoneticPr fontId="3"/>
  </si>
  <si>
    <t>十分に説明している</t>
  </si>
  <si>
    <t>一定程度説明している</t>
  </si>
  <si>
    <t>あまり十分とは言えない</t>
  </si>
  <si>
    <t>説明は不十分</t>
  </si>
  <si>
    <t>投資家に対し、議案の説明充実に向けて、重点的に取り組まれているものをお答え下さい。（３つまで選択可）</t>
    <phoneticPr fontId="3"/>
  </si>
  <si>
    <t>招集通知の議案内容の説明充実</t>
  </si>
  <si>
    <t>総会前の議案の事前説明の実施・充実</t>
  </si>
  <si>
    <t>対話を通じた継続的なスタンスの説明</t>
  </si>
  <si>
    <t>ホームページ等を活用した議案の説明</t>
  </si>
  <si>
    <t>総会当日における説明充実</t>
    <phoneticPr fontId="2"/>
  </si>
  <si>
    <t>投資家の議決権行使に関して課題と感じており、改善を期待することは何ですか。（３つまで選択可）</t>
    <phoneticPr fontId="3"/>
  </si>
  <si>
    <t>議決権行使基準の開示の充実</t>
  </si>
  <si>
    <t>議決権行使に関する対話の充実</t>
  </si>
  <si>
    <t>対話等により個別企業の実態を踏まえた議決権行使の実施</t>
  </si>
  <si>
    <t>自社への議決権行使賛否理由の説明</t>
  </si>
  <si>
    <t>議決権行使結果の開示の充実（賛否理由の開示を含む）</t>
  </si>
  <si>
    <t>議決権行使助言会社の適切な活用</t>
  </si>
  <si>
    <t>中長期的な視点での議決権行使の実施</t>
  </si>
  <si>
    <t>対話内容と議決権行使判断の整合</t>
  </si>
  <si>
    <t>過年度に反対の多かった議案に対して、どのような取り組みを実施していますか。（複数選択可）</t>
    <phoneticPr fontId="3"/>
  </si>
  <si>
    <t>招集通知書への説明充実</t>
  </si>
  <si>
    <t>議案の修正・取り下げ</t>
  </si>
  <si>
    <t>反対株主の分析</t>
  </si>
  <si>
    <t>反対理由の分析</t>
  </si>
  <si>
    <t>Q7</t>
    <phoneticPr fontId="2"/>
  </si>
  <si>
    <t>定款</t>
    <rPh sb="0" eb="2">
      <t>テイカン</t>
    </rPh>
    <phoneticPr fontId="2"/>
  </si>
  <si>
    <t>経営理念</t>
  </si>
  <si>
    <t>行動指針</t>
  </si>
  <si>
    <t>中期経営計画</t>
  </si>
  <si>
    <t>CSR方針</t>
  </si>
  <si>
    <t>内部統制方針</t>
  </si>
  <si>
    <t>ｈ</t>
    <phoneticPr fontId="2"/>
  </si>
  <si>
    <t>いずれの方針にも組み込んでいない</t>
  </si>
  <si>
    <t>その他</t>
    <rPh sb="2" eb="3">
      <t>タ</t>
    </rPh>
    <phoneticPr fontId="2"/>
  </si>
  <si>
    <t>気候変動</t>
  </si>
  <si>
    <t>人権尊重</t>
    <rPh sb="2" eb="4">
      <t>ソンチョウ</t>
    </rPh>
    <phoneticPr fontId="2"/>
  </si>
  <si>
    <t>地域社会への貢献</t>
    <rPh sb="0" eb="2">
      <t>チイキ</t>
    </rPh>
    <rPh sb="2" eb="4">
      <t>シャカイ</t>
    </rPh>
    <rPh sb="6" eb="8">
      <t>コウケン</t>
    </rPh>
    <phoneticPr fontId="2"/>
  </si>
  <si>
    <t>l</t>
    <phoneticPr fontId="2"/>
  </si>
  <si>
    <t>m</t>
    <phoneticPr fontId="2"/>
  </si>
  <si>
    <t>n</t>
    <phoneticPr fontId="2"/>
  </si>
  <si>
    <t>o</t>
    <phoneticPr fontId="3"/>
  </si>
  <si>
    <t>ESGへの取り組みについて情報を開示していますか。（１つのみ選択可）</t>
    <phoneticPr fontId="3"/>
  </si>
  <si>
    <t>適切な情報開示手段がわからない</t>
    <rPh sb="0" eb="2">
      <t>テキセツ</t>
    </rPh>
    <rPh sb="3" eb="5">
      <t>ジョウホウ</t>
    </rPh>
    <rPh sb="5" eb="7">
      <t>カイジ</t>
    </rPh>
    <rPh sb="7" eb="9">
      <t>シュダン</t>
    </rPh>
    <phoneticPr fontId="2"/>
  </si>
  <si>
    <t>自社にとって重要なESG課題を
特定できていない</t>
    <rPh sb="6" eb="8">
      <t>ジュウヨウ</t>
    </rPh>
    <rPh sb="16" eb="18">
      <t>トクテイ</t>
    </rPh>
    <phoneticPr fontId="2"/>
  </si>
  <si>
    <t>投資家の求める情報がわからない</t>
  </si>
  <si>
    <t>対応人員の不足</t>
  </si>
  <si>
    <t>予算の制約</t>
  </si>
  <si>
    <t>ESG取組内容が情報開示する
レベルに達していない</t>
  </si>
  <si>
    <t>情報開示の必要性を感じない</t>
  </si>
  <si>
    <t>ESGへの取り組みについて情報を開示している媒体をお答えください。（複数選択可）</t>
    <phoneticPr fontId="3"/>
  </si>
  <si>
    <t>統合報告書</t>
  </si>
  <si>
    <t>IR説明会資料</t>
  </si>
  <si>
    <t>有価証券報告書</t>
  </si>
  <si>
    <t>決算短信</t>
  </si>
  <si>
    <t>コーポレート・ガバナンス報告書</t>
  </si>
  <si>
    <t>CSRレポート・サステナビリティレポート</t>
  </si>
  <si>
    <t>ホームページ</t>
  </si>
  <si>
    <t>開示していない</t>
  </si>
  <si>
    <t>(9)</t>
    <phoneticPr fontId="3"/>
  </si>
  <si>
    <t>既に十分な開示をしている（定性分析に加えて、定量分析を実施）</t>
    <rPh sb="2" eb="4">
      <t>ジュウブン</t>
    </rPh>
    <rPh sb="13" eb="15">
      <t>テイセイ</t>
    </rPh>
    <rPh sb="15" eb="17">
      <t>ブンセキ</t>
    </rPh>
    <rPh sb="18" eb="19">
      <t>クワ</t>
    </rPh>
    <rPh sb="22" eb="24">
      <t>テイリョウ</t>
    </rPh>
    <rPh sb="24" eb="26">
      <t>ブンセキ</t>
    </rPh>
    <rPh sb="27" eb="29">
      <t>ジッシ</t>
    </rPh>
    <phoneticPr fontId="2"/>
  </si>
  <si>
    <t>既に一定程度の開示はしている（定量分析はできていないが、定性分析は実施）</t>
    <rPh sb="2" eb="4">
      <t>イッテイ</t>
    </rPh>
    <rPh sb="4" eb="6">
      <t>テイド</t>
    </rPh>
    <rPh sb="15" eb="17">
      <t>テイリョウ</t>
    </rPh>
    <rPh sb="17" eb="19">
      <t>ブンセキ</t>
    </rPh>
    <rPh sb="28" eb="30">
      <t>テイセイ</t>
    </rPh>
    <rPh sb="30" eb="32">
      <t>ブンセキ</t>
    </rPh>
    <rPh sb="33" eb="35">
      <t>ジッシ</t>
    </rPh>
    <phoneticPr fontId="2"/>
  </si>
  <si>
    <t>現在、開示に向けて検討中</t>
  </si>
  <si>
    <t>今後、開示に向けて検討する予定</t>
  </si>
  <si>
    <t>現在、開示する予定はない</t>
  </si>
  <si>
    <t>TCFDについてよく知らない</t>
  </si>
  <si>
    <t>(10)</t>
    <phoneticPr fontId="3"/>
  </si>
  <si>
    <t>今後、対応を検討する予定</t>
  </si>
  <si>
    <t>人的資本経営の実現のため、重視するテーマをお答えください。（3つまで選択可）</t>
    <rPh sb="0" eb="2">
      <t>ジンテキ</t>
    </rPh>
    <rPh sb="2" eb="4">
      <t>シホン</t>
    </rPh>
    <rPh sb="4" eb="6">
      <t>ケイエイ</t>
    </rPh>
    <rPh sb="7" eb="9">
      <t>ジツゲン</t>
    </rPh>
    <rPh sb="13" eb="15">
      <t>ジュウシ</t>
    </rPh>
    <rPh sb="22" eb="23">
      <t>コタ</t>
    </rPh>
    <rPh sb="34" eb="36">
      <t>センタク</t>
    </rPh>
    <phoneticPr fontId="3"/>
  </si>
  <si>
    <t>※項目については経済産業省『人材版伊藤レポート2.0』を参照</t>
    <phoneticPr fontId="2"/>
  </si>
  <si>
    <t>経営戦略と人材戦略を連動させる取組</t>
    <rPh sb="0" eb="2">
      <t>ケイエイ</t>
    </rPh>
    <rPh sb="2" eb="4">
      <t>センリャク</t>
    </rPh>
    <rPh sb="5" eb="7">
      <t>ジンザイ</t>
    </rPh>
    <rPh sb="7" eb="9">
      <t>センリャク</t>
    </rPh>
    <rPh sb="10" eb="12">
      <t>レンドウ</t>
    </rPh>
    <rPh sb="15" eb="16">
      <t>ト</t>
    </rPh>
    <rPh sb="16" eb="17">
      <t>ク</t>
    </rPh>
    <phoneticPr fontId="3"/>
  </si>
  <si>
    <t>人材に関するKPIを用いた「As is-to beギャップ（現状とあるべき姿のギャップ）」についての定量把握</t>
    <rPh sb="0" eb="2">
      <t>ジンザイ</t>
    </rPh>
    <rPh sb="3" eb="4">
      <t>カン</t>
    </rPh>
    <rPh sb="30" eb="32">
      <t>ゲンジョウ</t>
    </rPh>
    <rPh sb="37" eb="38">
      <t>スガタ</t>
    </rPh>
    <rPh sb="50" eb="52">
      <t>テイリョウ</t>
    </rPh>
    <rPh sb="52" eb="54">
      <t>ハアク</t>
    </rPh>
    <phoneticPr fontId="3"/>
  </si>
  <si>
    <t>企業文化への定着のための取組</t>
    <rPh sb="0" eb="2">
      <t>キギョウ</t>
    </rPh>
    <rPh sb="2" eb="4">
      <t>ブンカ</t>
    </rPh>
    <rPh sb="6" eb="8">
      <t>テイチャク</t>
    </rPh>
    <rPh sb="12" eb="14">
      <t>トリクミ</t>
    </rPh>
    <phoneticPr fontId="3"/>
  </si>
  <si>
    <t>動的な人材ポートフォリオ計画の策定と運用</t>
    <rPh sb="0" eb="2">
      <t>ドウテキ</t>
    </rPh>
    <rPh sb="3" eb="5">
      <t>ジンザイ</t>
    </rPh>
    <rPh sb="12" eb="14">
      <t>ケイカク</t>
    </rPh>
    <rPh sb="15" eb="17">
      <t>サクテイ</t>
    </rPh>
    <rPh sb="18" eb="20">
      <t>ウンヨウ</t>
    </rPh>
    <phoneticPr fontId="3"/>
  </si>
  <si>
    <t>知・経験のダイバーシティ＆インクルージョンのための取組</t>
    <rPh sb="0" eb="1">
      <t>チ</t>
    </rPh>
    <rPh sb="2" eb="4">
      <t>ケイケン</t>
    </rPh>
    <rPh sb="25" eb="27">
      <t>トリクミ</t>
    </rPh>
    <phoneticPr fontId="3"/>
  </si>
  <si>
    <t>リスキル・学び直しのための取組</t>
    <rPh sb="5" eb="6">
      <t>マナ</t>
    </rPh>
    <rPh sb="7" eb="8">
      <t>ナオ</t>
    </rPh>
    <phoneticPr fontId="3"/>
  </si>
  <si>
    <t>社員エンゲージメントを高めるための取組</t>
    <rPh sb="0" eb="2">
      <t>シャイン</t>
    </rPh>
    <rPh sb="11" eb="12">
      <t>タカ</t>
    </rPh>
    <rPh sb="17" eb="19">
      <t>トリクミ</t>
    </rPh>
    <phoneticPr fontId="3"/>
  </si>
  <si>
    <t>時間や場所にとらわれない働き方を進めるための取組</t>
    <rPh sb="0" eb="2">
      <t>ジカン</t>
    </rPh>
    <rPh sb="3" eb="5">
      <t>バショ</t>
    </rPh>
    <rPh sb="12" eb="13">
      <t>ハタラ</t>
    </rPh>
    <rPh sb="14" eb="15">
      <t>カタ</t>
    </rPh>
    <rPh sb="16" eb="17">
      <t>スス</t>
    </rPh>
    <rPh sb="22" eb="24">
      <t>トリクミ</t>
    </rPh>
    <phoneticPr fontId="3"/>
  </si>
  <si>
    <t>その他</t>
    <rPh sb="2" eb="3">
      <t>タ</t>
    </rPh>
    <phoneticPr fontId="3"/>
  </si>
  <si>
    <t>(11)</t>
    <phoneticPr fontId="3"/>
  </si>
  <si>
    <t>(12)</t>
    <phoneticPr fontId="3"/>
  </si>
  <si>
    <t>現在、対応している取り組みはない</t>
    <rPh sb="9" eb="10">
      <t>ト</t>
    </rPh>
    <rPh sb="11" eb="12">
      <t>ク</t>
    </rPh>
    <phoneticPr fontId="2"/>
  </si>
  <si>
    <t>人権方針の策定</t>
    <rPh sb="0" eb="2">
      <t>ジンケン</t>
    </rPh>
    <rPh sb="2" eb="4">
      <t>ホウシン</t>
    </rPh>
    <rPh sb="5" eb="7">
      <t>サクテイ</t>
    </rPh>
    <phoneticPr fontId="2"/>
  </si>
  <si>
    <t>人権デューデリジェンスの実施</t>
    <rPh sb="0" eb="2">
      <t>ジンケン</t>
    </rPh>
    <rPh sb="12" eb="14">
      <t>ジッシ</t>
    </rPh>
    <phoneticPr fontId="2"/>
  </si>
  <si>
    <t>サプライチェーン管理の強化</t>
    <rPh sb="8" eb="10">
      <t>カンリ</t>
    </rPh>
    <rPh sb="11" eb="13">
      <t>キョウカ</t>
    </rPh>
    <phoneticPr fontId="2"/>
  </si>
  <si>
    <t>サプライヤ－（取引先）リストの公開</t>
    <rPh sb="7" eb="9">
      <t>トリヒキ</t>
    </rPh>
    <rPh sb="9" eb="10">
      <t>サキ</t>
    </rPh>
    <rPh sb="15" eb="17">
      <t>コウカイ</t>
    </rPh>
    <phoneticPr fontId="2"/>
  </si>
  <si>
    <t>救済メカニズム（グリーバンスメカニズム）の構築</t>
    <rPh sb="0" eb="2">
      <t>キュウサイ</t>
    </rPh>
    <rPh sb="21" eb="23">
      <t>コウチク</t>
    </rPh>
    <phoneticPr fontId="2"/>
  </si>
  <si>
    <t>従業員への教育・研修の強化</t>
    <rPh sb="0" eb="3">
      <t>ジュウギョウイン</t>
    </rPh>
    <rPh sb="5" eb="7">
      <t>キョウイク</t>
    </rPh>
    <rPh sb="8" eb="10">
      <t>ケンシュウ</t>
    </rPh>
    <rPh sb="11" eb="13">
      <t>キョウカ</t>
    </rPh>
    <phoneticPr fontId="2"/>
  </si>
  <si>
    <t>人権NGO等とのエンゲージメント・連携強化</t>
    <rPh sb="0" eb="2">
      <t>ジンケン</t>
    </rPh>
    <rPh sb="5" eb="6">
      <t>ナド</t>
    </rPh>
    <rPh sb="17" eb="19">
      <t>レンケイ</t>
    </rPh>
    <rPh sb="19" eb="21">
      <t>キョウカ</t>
    </rPh>
    <phoneticPr fontId="2"/>
  </si>
  <si>
    <t>投資家とのエンゲージメント・連携強化</t>
    <rPh sb="0" eb="3">
      <t>トウシカ</t>
    </rPh>
    <rPh sb="14" eb="16">
      <t>レンケイ</t>
    </rPh>
    <rPh sb="16" eb="18">
      <t>キョウカ</t>
    </rPh>
    <phoneticPr fontId="2"/>
  </si>
  <si>
    <t>人権取り組みに関する情報開示の充実</t>
    <rPh sb="0" eb="2">
      <t>ジンケン</t>
    </rPh>
    <rPh sb="2" eb="3">
      <t>ト</t>
    </rPh>
    <rPh sb="4" eb="5">
      <t>ク</t>
    </rPh>
    <rPh sb="7" eb="8">
      <t>カン</t>
    </rPh>
    <rPh sb="10" eb="12">
      <t>ジョウホウ</t>
    </rPh>
    <rPh sb="12" eb="14">
      <t>カイジ</t>
    </rPh>
    <rPh sb="15" eb="17">
      <t>ジュウジツ</t>
    </rPh>
    <phoneticPr fontId="2"/>
  </si>
  <si>
    <t>(14)</t>
    <phoneticPr fontId="3"/>
  </si>
  <si>
    <t>ESGへの取り組みを推進するにあたって行政に期待することは何ですか。（２つまで選択可）</t>
    <phoneticPr fontId="3"/>
  </si>
  <si>
    <t>情報開示のサポート</t>
  </si>
  <si>
    <t>モデル企業の選定、表彰制度</t>
  </si>
  <si>
    <t>相談窓口の設置</t>
  </si>
  <si>
    <t>関連政策の立案における省庁間の連携強化</t>
  </si>
  <si>
    <t>ガイドライン等の複線化防止に向けた対応</t>
  </si>
  <si>
    <t>他国・国際機関（国際的イニシアティブを含む）への働きかけによる国際的な枠組み等への意見反映</t>
    <phoneticPr fontId="2"/>
  </si>
  <si>
    <t>(15)</t>
    <phoneticPr fontId="3"/>
  </si>
  <si>
    <t>事業の多角化</t>
    <rPh sb="0" eb="2">
      <t>ジギョウ</t>
    </rPh>
    <rPh sb="3" eb="6">
      <t>タカクカ</t>
    </rPh>
    <phoneticPr fontId="2"/>
  </si>
  <si>
    <t>ビジネスモデルの転換</t>
    <rPh sb="8" eb="10">
      <t>テンカン</t>
    </rPh>
    <phoneticPr fontId="2"/>
  </si>
  <si>
    <t>事業の収益性改善</t>
    <rPh sb="0" eb="2">
      <t>ジギョウ</t>
    </rPh>
    <rPh sb="3" eb="6">
      <t>シュウエキセイ</t>
    </rPh>
    <rPh sb="6" eb="8">
      <t>カイゼン</t>
    </rPh>
    <phoneticPr fontId="2"/>
  </si>
  <si>
    <t>雇用形態の多様化（中途採用の強化、ジョブ型雇用、時間限定正社員等）</t>
    <rPh sb="0" eb="2">
      <t>コヨウ</t>
    </rPh>
    <rPh sb="2" eb="4">
      <t>ケイタイ</t>
    </rPh>
    <rPh sb="5" eb="8">
      <t>タヨウカ</t>
    </rPh>
    <rPh sb="9" eb="11">
      <t>チュウト</t>
    </rPh>
    <rPh sb="11" eb="13">
      <t>サイヨウ</t>
    </rPh>
    <rPh sb="14" eb="16">
      <t>キョウカ</t>
    </rPh>
    <phoneticPr fontId="2"/>
  </si>
  <si>
    <t>働き方改革の推進（テレワーク・会議や営業活動のオンライン化等）</t>
    <rPh sb="0" eb="1">
      <t>ハタラ</t>
    </rPh>
    <rPh sb="2" eb="3">
      <t>カタ</t>
    </rPh>
    <rPh sb="3" eb="5">
      <t>カイカク</t>
    </rPh>
    <rPh sb="6" eb="8">
      <t>スイシン</t>
    </rPh>
    <rPh sb="15" eb="17">
      <t>カイギ</t>
    </rPh>
    <rPh sb="18" eb="20">
      <t>エイギョウ</t>
    </rPh>
    <rPh sb="20" eb="22">
      <t>カツドウ</t>
    </rPh>
    <rPh sb="28" eb="29">
      <t>カ</t>
    </rPh>
    <rPh sb="29" eb="30">
      <t>ナド</t>
    </rPh>
    <phoneticPr fontId="2"/>
  </si>
  <si>
    <t>BCP（事業継続計画）の策定・強化</t>
    <rPh sb="4" eb="6">
      <t>ジギョウ</t>
    </rPh>
    <rPh sb="6" eb="8">
      <t>ケイゾク</t>
    </rPh>
    <rPh sb="8" eb="10">
      <t>ケイカク</t>
    </rPh>
    <rPh sb="12" eb="14">
      <t>サクテイ</t>
    </rPh>
    <rPh sb="15" eb="17">
      <t>キョウカ</t>
    </rPh>
    <phoneticPr fontId="2"/>
  </si>
  <si>
    <t>資金調達手段の多様化</t>
    <rPh sb="0" eb="2">
      <t>シキン</t>
    </rPh>
    <rPh sb="2" eb="4">
      <t>チョウタツ</t>
    </rPh>
    <rPh sb="4" eb="6">
      <t>シュダン</t>
    </rPh>
    <rPh sb="7" eb="10">
      <t>タヨウカ</t>
    </rPh>
    <phoneticPr fontId="2"/>
  </si>
  <si>
    <t>資本増強・内部留保の拡充</t>
    <rPh sb="0" eb="2">
      <t>シホン</t>
    </rPh>
    <rPh sb="2" eb="4">
      <t>ゾウキョウ</t>
    </rPh>
    <rPh sb="5" eb="7">
      <t>ナイブ</t>
    </rPh>
    <rPh sb="7" eb="9">
      <t>リュウホ</t>
    </rPh>
    <rPh sb="10" eb="12">
      <t>カクジュウ</t>
    </rPh>
    <phoneticPr fontId="2"/>
  </si>
  <si>
    <t>不採算事業の整理・撤退</t>
    <rPh sb="0" eb="3">
      <t>フサイサン</t>
    </rPh>
    <rPh sb="3" eb="5">
      <t>ジギョウ</t>
    </rPh>
    <rPh sb="6" eb="8">
      <t>セイリ</t>
    </rPh>
    <rPh sb="9" eb="11">
      <t>テッタイ</t>
    </rPh>
    <phoneticPr fontId="2"/>
  </si>
  <si>
    <t>研究開発の更なる促進</t>
    <rPh sb="0" eb="2">
      <t>ケンキュウ</t>
    </rPh>
    <rPh sb="2" eb="4">
      <t>カイハツ</t>
    </rPh>
    <rPh sb="5" eb="6">
      <t>サラ</t>
    </rPh>
    <rPh sb="8" eb="10">
      <t>ソクシン</t>
    </rPh>
    <phoneticPr fontId="2"/>
  </si>
  <si>
    <t>社内の人材育成強化</t>
    <rPh sb="0" eb="2">
      <t>シャナイ</t>
    </rPh>
    <rPh sb="3" eb="5">
      <t>ジンザイ</t>
    </rPh>
    <rPh sb="5" eb="7">
      <t>イクセイ</t>
    </rPh>
    <rPh sb="7" eb="9">
      <t>キョウカ</t>
    </rPh>
    <phoneticPr fontId="2"/>
  </si>
  <si>
    <t>ｍ</t>
  </si>
  <si>
    <t>ｎ</t>
    <phoneticPr fontId="2"/>
  </si>
  <si>
    <t>特にない・わからない</t>
  </si>
  <si>
    <t>(16)</t>
    <phoneticPr fontId="3"/>
  </si>
  <si>
    <t>2050年カーボンニュートラル目標、および（2030年頃の）中間目標を策定して公表している</t>
    <rPh sb="4" eb="5">
      <t>ネン</t>
    </rPh>
    <rPh sb="15" eb="17">
      <t>モクヒョウ</t>
    </rPh>
    <rPh sb="26" eb="27">
      <t>ネン</t>
    </rPh>
    <rPh sb="27" eb="28">
      <t>コロ</t>
    </rPh>
    <rPh sb="30" eb="32">
      <t>チュウカン</t>
    </rPh>
    <rPh sb="32" eb="34">
      <t>モクヒョウ</t>
    </rPh>
    <rPh sb="35" eb="37">
      <t>サクテイ</t>
    </rPh>
    <rPh sb="39" eb="41">
      <t>コウヒョウ</t>
    </rPh>
    <phoneticPr fontId="2"/>
  </si>
  <si>
    <t>（2030年頃の）中間目標は策定していないが、2050年カーボンニュートラル目標は策定して公表している</t>
    <rPh sb="5" eb="6">
      <t>ネン</t>
    </rPh>
    <rPh sb="6" eb="7">
      <t>コロ</t>
    </rPh>
    <rPh sb="9" eb="11">
      <t>チュウカン</t>
    </rPh>
    <rPh sb="11" eb="13">
      <t>モクヒョウ</t>
    </rPh>
    <rPh sb="14" eb="16">
      <t>サクテイ</t>
    </rPh>
    <rPh sb="27" eb="28">
      <t>ネン</t>
    </rPh>
    <rPh sb="38" eb="40">
      <t>モクヒョウ</t>
    </rPh>
    <rPh sb="41" eb="43">
      <t>サクテイ</t>
    </rPh>
    <rPh sb="45" eb="47">
      <t>コウヒョウ</t>
    </rPh>
    <phoneticPr fontId="2"/>
  </si>
  <si>
    <t>2050年カーボンニュートラル目標は策定していないが、（2030年頃の）中間目標は策定して公表している</t>
    <rPh sb="4" eb="5">
      <t>ネン</t>
    </rPh>
    <rPh sb="15" eb="17">
      <t>モクヒョウ</t>
    </rPh>
    <rPh sb="18" eb="20">
      <t>サクテイ</t>
    </rPh>
    <rPh sb="32" eb="33">
      <t>ネン</t>
    </rPh>
    <rPh sb="33" eb="34">
      <t>コロ</t>
    </rPh>
    <rPh sb="36" eb="38">
      <t>チュウカン</t>
    </rPh>
    <rPh sb="38" eb="40">
      <t>モクヒョウ</t>
    </rPh>
    <rPh sb="41" eb="43">
      <t>サクテイ</t>
    </rPh>
    <rPh sb="45" eb="47">
      <t>コウヒョウ</t>
    </rPh>
    <phoneticPr fontId="2"/>
  </si>
  <si>
    <t>具体的な目標は策定していないが、対応を検討している</t>
    <rPh sb="0" eb="3">
      <t>グタイテキ</t>
    </rPh>
    <rPh sb="4" eb="6">
      <t>モクヒョウ</t>
    </rPh>
    <rPh sb="7" eb="9">
      <t>サクテイ</t>
    </rPh>
    <rPh sb="16" eb="18">
      <t>タイオウ</t>
    </rPh>
    <rPh sb="19" eb="21">
      <t>ケントウ</t>
    </rPh>
    <phoneticPr fontId="2"/>
  </si>
  <si>
    <t>現在、目標を策定する予定はない</t>
    <rPh sb="0" eb="2">
      <t>ゲンザイ</t>
    </rPh>
    <rPh sb="3" eb="5">
      <t>モクヒョウ</t>
    </rPh>
    <rPh sb="6" eb="8">
      <t>サクテイ</t>
    </rPh>
    <rPh sb="10" eb="12">
      <t>ヨテイ</t>
    </rPh>
    <phoneticPr fontId="2"/>
  </si>
  <si>
    <t>(17)</t>
    <phoneticPr fontId="3"/>
  </si>
  <si>
    <t>ロードマップを策定し、公表している</t>
    <rPh sb="7" eb="9">
      <t>サクテイ</t>
    </rPh>
    <phoneticPr fontId="2"/>
  </si>
  <si>
    <t>ロードマップを策定しているが、公表していない</t>
    <phoneticPr fontId="2"/>
  </si>
  <si>
    <t>ロードマップを策定中</t>
    <rPh sb="7" eb="10">
      <t>サクテイチュウ</t>
    </rPh>
    <phoneticPr fontId="2"/>
  </si>
  <si>
    <t>現在、対応を検討中</t>
  </si>
  <si>
    <t>現在、対応する予定はない</t>
  </si>
  <si>
    <t>(18)</t>
    <phoneticPr fontId="3"/>
  </si>
  <si>
    <t>達成できる可能性は高い</t>
    <rPh sb="0" eb="2">
      <t>タッセイ</t>
    </rPh>
    <rPh sb="5" eb="8">
      <t>カノウセイ</t>
    </rPh>
    <rPh sb="9" eb="10">
      <t>タカ</t>
    </rPh>
    <phoneticPr fontId="2"/>
  </si>
  <si>
    <t>達成できる可能性はやや高い</t>
    <rPh sb="0" eb="2">
      <t>タッセイ</t>
    </rPh>
    <rPh sb="5" eb="8">
      <t>カノウセイ</t>
    </rPh>
    <rPh sb="11" eb="12">
      <t>タカ</t>
    </rPh>
    <phoneticPr fontId="2"/>
  </si>
  <si>
    <t>達成に向けて課題が多く、やや達成が見通し難い</t>
    <rPh sb="14" eb="16">
      <t>タッセイ</t>
    </rPh>
    <rPh sb="17" eb="19">
      <t>ミトオ</t>
    </rPh>
    <rPh sb="20" eb="21">
      <t>ガタ</t>
    </rPh>
    <phoneticPr fontId="2"/>
  </si>
  <si>
    <t>達成に向けて課題が非常に多く、達成が見通し難い</t>
    <rPh sb="0" eb="2">
      <t>タッセイ</t>
    </rPh>
    <rPh sb="3" eb="4">
      <t>ム</t>
    </rPh>
    <rPh sb="6" eb="8">
      <t>カダイ</t>
    </rPh>
    <rPh sb="9" eb="11">
      <t>ヒジョウ</t>
    </rPh>
    <rPh sb="12" eb="13">
      <t>オオ</t>
    </rPh>
    <rPh sb="15" eb="17">
      <t>タッセイ</t>
    </rPh>
    <rPh sb="18" eb="20">
      <t>ミトオ</t>
    </rPh>
    <rPh sb="21" eb="22">
      <t>ガタ</t>
    </rPh>
    <phoneticPr fontId="2"/>
  </si>
  <si>
    <t>達成可能性を判断できる段階にない</t>
    <rPh sb="0" eb="2">
      <t>タッセイ</t>
    </rPh>
    <rPh sb="2" eb="5">
      <t>カノウセイ</t>
    </rPh>
    <rPh sb="6" eb="8">
      <t>ハンダン</t>
    </rPh>
    <rPh sb="11" eb="13">
      <t>ダンカイ</t>
    </rPh>
    <phoneticPr fontId="2"/>
  </si>
  <si>
    <t>省庁横断的な政策の推進</t>
    <rPh sb="6" eb="8">
      <t>セイサク</t>
    </rPh>
    <phoneticPr fontId="2"/>
  </si>
  <si>
    <t>具体的なロードマップの策定</t>
    <phoneticPr fontId="2"/>
  </si>
  <si>
    <t>再エネを中心とするエネルギー政策の提示</t>
    <rPh sb="0" eb="1">
      <t>サイ</t>
    </rPh>
    <rPh sb="4" eb="6">
      <t>チュウシン</t>
    </rPh>
    <rPh sb="14" eb="16">
      <t>セイサク</t>
    </rPh>
    <rPh sb="17" eb="19">
      <t>テイジ</t>
    </rPh>
    <phoneticPr fontId="2"/>
  </si>
  <si>
    <t>次世代エネルギーのサプライチェーン構築（水素・アンモニア等）</t>
    <rPh sb="0" eb="3">
      <t>ジセダイ</t>
    </rPh>
    <rPh sb="20" eb="22">
      <t>スイソ</t>
    </rPh>
    <rPh sb="28" eb="29">
      <t>ナド</t>
    </rPh>
    <phoneticPr fontId="2"/>
  </si>
  <si>
    <t>再エネ拡大を可能とするインフラの整備（送配電網整備・規制緩和等）</t>
    <rPh sb="0" eb="1">
      <t>サイ</t>
    </rPh>
    <rPh sb="3" eb="5">
      <t>カクダイ</t>
    </rPh>
    <rPh sb="6" eb="8">
      <t>カノウ</t>
    </rPh>
    <rPh sb="16" eb="18">
      <t>セイビ</t>
    </rPh>
    <rPh sb="19" eb="20">
      <t>ソウ</t>
    </rPh>
    <rPh sb="20" eb="22">
      <t>ハイデン</t>
    </rPh>
    <rPh sb="22" eb="23">
      <t>モウ</t>
    </rPh>
    <rPh sb="23" eb="25">
      <t>セイビ</t>
    </rPh>
    <rPh sb="26" eb="28">
      <t>キセイ</t>
    </rPh>
    <rPh sb="28" eb="30">
      <t>カンワ</t>
    </rPh>
    <rPh sb="30" eb="31">
      <t>ナド</t>
    </rPh>
    <phoneticPr fontId="2"/>
  </si>
  <si>
    <t>ｆ</t>
    <phoneticPr fontId="2"/>
  </si>
  <si>
    <t>革新的な技術開発に対する資金援助</t>
    <rPh sb="0" eb="3">
      <t>カクシンテキ</t>
    </rPh>
    <rPh sb="4" eb="6">
      <t>ギジュツ</t>
    </rPh>
    <rPh sb="6" eb="8">
      <t>カイハツ</t>
    </rPh>
    <rPh sb="9" eb="10">
      <t>タイ</t>
    </rPh>
    <rPh sb="12" eb="14">
      <t>シキン</t>
    </rPh>
    <rPh sb="14" eb="16">
      <t>エンジョ</t>
    </rPh>
    <phoneticPr fontId="2"/>
  </si>
  <si>
    <t>高環境負荷産業の円滑な脱炭素化に向けた支援（雇用維持・産業転換促進等）</t>
    <rPh sb="0" eb="1">
      <t>コウ</t>
    </rPh>
    <rPh sb="1" eb="3">
      <t>カンキョウ</t>
    </rPh>
    <rPh sb="3" eb="5">
      <t>フカ</t>
    </rPh>
    <rPh sb="5" eb="7">
      <t>サンギョウ</t>
    </rPh>
    <rPh sb="8" eb="10">
      <t>エンカツ</t>
    </rPh>
    <rPh sb="11" eb="12">
      <t>ダツ</t>
    </rPh>
    <rPh sb="12" eb="14">
      <t>タンソ</t>
    </rPh>
    <rPh sb="14" eb="15">
      <t>カ</t>
    </rPh>
    <rPh sb="16" eb="17">
      <t>ム</t>
    </rPh>
    <rPh sb="19" eb="21">
      <t>シエン</t>
    </rPh>
    <rPh sb="22" eb="24">
      <t>コヨウ</t>
    </rPh>
    <rPh sb="24" eb="26">
      <t>イジ</t>
    </rPh>
    <rPh sb="27" eb="29">
      <t>サンギョウ</t>
    </rPh>
    <rPh sb="29" eb="31">
      <t>テンカン</t>
    </rPh>
    <rPh sb="31" eb="33">
      <t>ソクシン</t>
    </rPh>
    <rPh sb="33" eb="34">
      <t>ナド</t>
    </rPh>
    <phoneticPr fontId="2"/>
  </si>
  <si>
    <t>カーボンプライシング（炭素税、排出権取引等）の導入</t>
    <rPh sb="11" eb="13">
      <t>タンソ</t>
    </rPh>
    <rPh sb="13" eb="14">
      <t>ゼイ</t>
    </rPh>
    <rPh sb="15" eb="17">
      <t>ハイシュツ</t>
    </rPh>
    <rPh sb="17" eb="18">
      <t>ケン</t>
    </rPh>
    <rPh sb="18" eb="20">
      <t>トリヒキ</t>
    </rPh>
    <rPh sb="20" eb="21">
      <t>ナド</t>
    </rPh>
    <rPh sb="23" eb="25">
      <t>ドウニュウ</t>
    </rPh>
    <phoneticPr fontId="2"/>
  </si>
  <si>
    <t>投資家のグリーン投融資拡大に向けた制度設計</t>
    <rPh sb="0" eb="3">
      <t>トウシカ</t>
    </rPh>
    <rPh sb="8" eb="11">
      <t>トウユウシ</t>
    </rPh>
    <rPh sb="11" eb="13">
      <t>カクダイ</t>
    </rPh>
    <rPh sb="14" eb="15">
      <t>ム</t>
    </rPh>
    <rPh sb="17" eb="19">
      <t>セイド</t>
    </rPh>
    <rPh sb="19" eb="21">
      <t>セッケイ</t>
    </rPh>
    <phoneticPr fontId="2"/>
  </si>
  <si>
    <t>カーボンニュートラルの必要性に対する国民の理解促進</t>
    <rPh sb="11" eb="13">
      <t>ヒツヨウ</t>
    </rPh>
    <rPh sb="13" eb="14">
      <t>セイ</t>
    </rPh>
    <rPh sb="15" eb="16">
      <t>タイ</t>
    </rPh>
    <rPh sb="18" eb="20">
      <t>コクミン</t>
    </rPh>
    <rPh sb="21" eb="23">
      <t>リカイ</t>
    </rPh>
    <rPh sb="23" eb="25">
      <t>ソクシン</t>
    </rPh>
    <phoneticPr fontId="2"/>
  </si>
  <si>
    <t>ｌ</t>
    <phoneticPr fontId="2"/>
  </si>
  <si>
    <t>ｍ</t>
    <phoneticPr fontId="2"/>
  </si>
  <si>
    <t>特にない・わからない</t>
    <phoneticPr fontId="2"/>
  </si>
  <si>
    <t>人的資本経営（人事・人材管理等）</t>
    <rPh sb="0" eb="2">
      <t>ジンテキ</t>
    </rPh>
    <rPh sb="2" eb="4">
      <t>シホン</t>
    </rPh>
    <rPh sb="4" eb="6">
      <t>ケイエイ</t>
    </rPh>
    <rPh sb="14" eb="15">
      <t>トウ</t>
    </rPh>
    <phoneticPr fontId="3"/>
  </si>
  <si>
    <t>独立した客観的な立場での発言・行動</t>
    <rPh sb="12" eb="14">
      <t>ハツゲン</t>
    </rPh>
    <rPh sb="15" eb="17">
      <t>コウドウ</t>
    </rPh>
    <phoneticPr fontId="2"/>
  </si>
  <si>
    <t>サステナビリティに関する助言</t>
    <rPh sb="9" eb="10">
      <t>カン</t>
    </rPh>
    <rPh sb="12" eb="14">
      <t>ジョゲン</t>
    </rPh>
    <phoneticPr fontId="3"/>
  </si>
  <si>
    <t>経営戦略と人材戦略を連動させるために重視している取組をお答えください。（3つまで選択可）</t>
    <rPh sb="0" eb="2">
      <t>ケイエイ</t>
    </rPh>
    <rPh sb="2" eb="4">
      <t>センリャク</t>
    </rPh>
    <rPh sb="5" eb="7">
      <t>ジンザイ</t>
    </rPh>
    <rPh sb="7" eb="9">
      <t>センリャク</t>
    </rPh>
    <rPh sb="10" eb="12">
      <t>レンドウ</t>
    </rPh>
    <rPh sb="18" eb="20">
      <t>ジュウシ</t>
    </rPh>
    <rPh sb="24" eb="26">
      <t>トリクミ</t>
    </rPh>
    <rPh sb="28" eb="29">
      <t>コタ</t>
    </rPh>
    <rPh sb="40" eb="42">
      <t>センタク</t>
    </rPh>
    <rPh sb="42" eb="43">
      <t>カ</t>
    </rPh>
    <phoneticPr fontId="3"/>
  </si>
  <si>
    <t>CHRO（最高人事責任者）の設置</t>
    <rPh sb="5" eb="7">
      <t>サイコウ</t>
    </rPh>
    <rPh sb="7" eb="9">
      <t>ジンジ</t>
    </rPh>
    <rPh sb="9" eb="12">
      <t>セキニンシャ</t>
    </rPh>
    <rPh sb="14" eb="16">
      <t>セッチ</t>
    </rPh>
    <phoneticPr fontId="3"/>
  </si>
  <si>
    <t>全社的経営課題の抽出（経営戦略実現の障害となる人材面の課題の整理等）</t>
    <rPh sb="0" eb="3">
      <t>ゼンシャテキ</t>
    </rPh>
    <rPh sb="3" eb="5">
      <t>ケイエイ</t>
    </rPh>
    <rPh sb="5" eb="7">
      <t>カダイ</t>
    </rPh>
    <rPh sb="8" eb="10">
      <t>チュウシュツ</t>
    </rPh>
    <rPh sb="11" eb="13">
      <t>ケイエイ</t>
    </rPh>
    <rPh sb="13" eb="15">
      <t>センリャク</t>
    </rPh>
    <rPh sb="15" eb="17">
      <t>ジツゲン</t>
    </rPh>
    <rPh sb="18" eb="20">
      <t>ショウガイ</t>
    </rPh>
    <rPh sb="23" eb="26">
      <t>ジンザイメン</t>
    </rPh>
    <rPh sb="27" eb="29">
      <t>カダイ</t>
    </rPh>
    <rPh sb="30" eb="32">
      <t>セイリ</t>
    </rPh>
    <rPh sb="32" eb="33">
      <t>トウ</t>
    </rPh>
    <phoneticPr fontId="3"/>
  </si>
  <si>
    <t>KPIの設定、背景・理由の説明</t>
    <rPh sb="4" eb="6">
      <t>セッテイ</t>
    </rPh>
    <rPh sb="7" eb="9">
      <t>ハイケイ</t>
    </rPh>
    <rPh sb="10" eb="12">
      <t>リユウ</t>
    </rPh>
    <rPh sb="13" eb="15">
      <t>セツメイ</t>
    </rPh>
    <phoneticPr fontId="3"/>
  </si>
  <si>
    <t>人事と事業の両部門の役割分担の検証、人事部門のケイパビリティ向上</t>
    <rPh sb="0" eb="2">
      <t>ジンジ</t>
    </rPh>
    <rPh sb="3" eb="5">
      <t>ジギョウ</t>
    </rPh>
    <rPh sb="6" eb="9">
      <t>リョウブモン</t>
    </rPh>
    <rPh sb="10" eb="12">
      <t>ヤクワリ</t>
    </rPh>
    <rPh sb="12" eb="14">
      <t>ブンタン</t>
    </rPh>
    <rPh sb="15" eb="17">
      <t>ケンショウ</t>
    </rPh>
    <rPh sb="18" eb="20">
      <t>ジンジ</t>
    </rPh>
    <rPh sb="20" eb="22">
      <t>ブモン</t>
    </rPh>
    <rPh sb="30" eb="32">
      <t>コウジョウ</t>
    </rPh>
    <phoneticPr fontId="3"/>
  </si>
  <si>
    <t>サクセッションプランの具体的プログラム化</t>
    <rPh sb="11" eb="14">
      <t>グタイテキ</t>
    </rPh>
    <rPh sb="19" eb="20">
      <t>カ</t>
    </rPh>
    <phoneticPr fontId="3"/>
  </si>
  <si>
    <t>指名委員会委員長への社外取締役の登用</t>
    <rPh sb="0" eb="2">
      <t>シメイ</t>
    </rPh>
    <rPh sb="2" eb="5">
      <t>イインカイ</t>
    </rPh>
    <rPh sb="5" eb="8">
      <t>イインチョウ</t>
    </rPh>
    <rPh sb="10" eb="12">
      <t>シャガイ</t>
    </rPh>
    <rPh sb="12" eb="15">
      <t>トリシマリヤク</t>
    </rPh>
    <rPh sb="16" eb="18">
      <t>トウヨウ</t>
    </rPh>
    <phoneticPr fontId="3"/>
  </si>
  <si>
    <t>役員報酬への人材に関するKPIの反映</t>
    <rPh sb="0" eb="2">
      <t>ヤクイン</t>
    </rPh>
    <rPh sb="2" eb="4">
      <t>ホウシュウ</t>
    </rPh>
    <rPh sb="6" eb="8">
      <t>ジンザイ</t>
    </rPh>
    <rPh sb="9" eb="10">
      <t>カン</t>
    </rPh>
    <rPh sb="16" eb="18">
      <t>ハンエイ</t>
    </rPh>
    <phoneticPr fontId="3"/>
  </si>
  <si>
    <t>他国・国際機関（国際的イニシアティブを含む）との協力関係の強化</t>
    <rPh sb="0" eb="2">
      <t>タコク</t>
    </rPh>
    <rPh sb="3" eb="5">
      <t>コクサイ</t>
    </rPh>
    <rPh sb="5" eb="7">
      <t>キカン</t>
    </rPh>
    <rPh sb="8" eb="11">
      <t>コクサイテキ</t>
    </rPh>
    <rPh sb="19" eb="20">
      <t>フク</t>
    </rPh>
    <rPh sb="24" eb="26">
      <t>キョウリョク</t>
    </rPh>
    <rPh sb="26" eb="28">
      <t>カンケイ</t>
    </rPh>
    <rPh sb="29" eb="31">
      <t>キョウカ</t>
    </rPh>
    <phoneticPr fontId="2"/>
  </si>
  <si>
    <t>十分に実施している</t>
    <rPh sb="0" eb="2">
      <t>ジュウブン</t>
    </rPh>
    <rPh sb="3" eb="5">
      <t>ジッシ</t>
    </rPh>
    <phoneticPr fontId="2"/>
  </si>
  <si>
    <t>一定程度実施している</t>
    <rPh sb="0" eb="2">
      <t>イッテイ</t>
    </rPh>
    <rPh sb="2" eb="4">
      <t>テイド</t>
    </rPh>
    <rPh sb="4" eb="6">
      <t>ジッシ</t>
    </rPh>
    <phoneticPr fontId="2"/>
  </si>
  <si>
    <t>現状実施しておらず、検討もしていない</t>
    <rPh sb="0" eb="2">
      <t>ゲンジョウ</t>
    </rPh>
    <rPh sb="2" eb="4">
      <t>ジッシ</t>
    </rPh>
    <rPh sb="10" eb="12">
      <t>ケントウ</t>
    </rPh>
    <phoneticPr fontId="2"/>
  </si>
  <si>
    <t>現状は実施していないが、実施に向けて検討中</t>
    <rPh sb="0" eb="2">
      <t>ゲンジョウ</t>
    </rPh>
    <rPh sb="3" eb="5">
      <t>ジッシ</t>
    </rPh>
    <rPh sb="12" eb="14">
      <t>ジッシ</t>
    </rPh>
    <rPh sb="15" eb="16">
      <t>ム</t>
    </rPh>
    <rPh sb="18" eb="21">
      <t>ケントウチュウ</t>
    </rPh>
    <phoneticPr fontId="2"/>
  </si>
  <si>
    <t>資本収益性や市場評価に関する分析・評価、また、改善の必要がある場合は改善に向けた方針や具体的な目標、取り組み等について開示・説明していますか。（１つのみ選択可）</t>
    <rPh sb="0" eb="2">
      <t>シホン</t>
    </rPh>
    <rPh sb="2" eb="5">
      <t>シュウエキセイ</t>
    </rPh>
    <rPh sb="6" eb="8">
      <t>シジョウ</t>
    </rPh>
    <rPh sb="8" eb="10">
      <t>ヒョウカ</t>
    </rPh>
    <rPh sb="11" eb="12">
      <t>カン</t>
    </rPh>
    <rPh sb="14" eb="16">
      <t>ブンセキ</t>
    </rPh>
    <rPh sb="17" eb="19">
      <t>ヒョウカ</t>
    </rPh>
    <rPh sb="23" eb="25">
      <t>カイゼン</t>
    </rPh>
    <rPh sb="26" eb="28">
      <t>ヒツヨウ</t>
    </rPh>
    <rPh sb="31" eb="33">
      <t>バアイ</t>
    </rPh>
    <rPh sb="34" eb="36">
      <t>カイゼン</t>
    </rPh>
    <rPh sb="37" eb="38">
      <t>ム</t>
    </rPh>
    <rPh sb="40" eb="42">
      <t>ホウシン</t>
    </rPh>
    <rPh sb="43" eb="46">
      <t>グタイテキ</t>
    </rPh>
    <rPh sb="47" eb="49">
      <t>モクヒョウ</t>
    </rPh>
    <rPh sb="50" eb="51">
      <t>ト</t>
    </rPh>
    <rPh sb="52" eb="53">
      <t>ク</t>
    </rPh>
    <rPh sb="54" eb="55">
      <t>トウ</t>
    </rPh>
    <rPh sb="59" eb="61">
      <t>カイジ</t>
    </rPh>
    <rPh sb="62" eb="64">
      <t>セツメイ</t>
    </rPh>
    <phoneticPr fontId="1"/>
  </si>
  <si>
    <t>(5)-①</t>
    <phoneticPr fontId="3"/>
  </si>
  <si>
    <t>社外取締役に期待する役割、実績と評価について、投資家に対して開示・説明を行っていますか。（1つのみ選択可）</t>
    <rPh sb="0" eb="2">
      <t>シャガイ</t>
    </rPh>
    <rPh sb="2" eb="5">
      <t>トリシマリヤク</t>
    </rPh>
    <rPh sb="6" eb="8">
      <t>キタイ</t>
    </rPh>
    <rPh sb="10" eb="12">
      <t>ヤクワリ</t>
    </rPh>
    <rPh sb="13" eb="15">
      <t>ジッセキ</t>
    </rPh>
    <rPh sb="16" eb="18">
      <t>ヒョウカ</t>
    </rPh>
    <rPh sb="23" eb="26">
      <t>トウシカ</t>
    </rPh>
    <rPh sb="27" eb="28">
      <t>タイ</t>
    </rPh>
    <rPh sb="30" eb="32">
      <t>カイジ</t>
    </rPh>
    <rPh sb="33" eb="35">
      <t>セツメイ</t>
    </rPh>
    <rPh sb="36" eb="37">
      <t>オコナ</t>
    </rPh>
    <phoneticPr fontId="1"/>
  </si>
  <si>
    <t>c</t>
    <phoneticPr fontId="1"/>
  </si>
  <si>
    <t>d</t>
    <phoneticPr fontId="1"/>
  </si>
  <si>
    <t>e</t>
    <phoneticPr fontId="1"/>
  </si>
  <si>
    <t>よくわからない</t>
    <phoneticPr fontId="1"/>
  </si>
  <si>
    <t>ｄ</t>
    <phoneticPr fontId="2"/>
  </si>
  <si>
    <t>その他</t>
    <rPh sb="2" eb="3">
      <t>タ</t>
    </rPh>
    <phoneticPr fontId="1"/>
  </si>
  <si>
    <t>生物多様性・自然資本の保全・対応に向けた取り組みについて、既に実行されているものをお答えください。（複数選択可）</t>
    <rPh sb="0" eb="2">
      <t>セイブツ</t>
    </rPh>
    <rPh sb="2" eb="5">
      <t>タヨウセイ</t>
    </rPh>
    <rPh sb="6" eb="8">
      <t>シゼン</t>
    </rPh>
    <rPh sb="8" eb="10">
      <t>シホン</t>
    </rPh>
    <rPh sb="11" eb="13">
      <t>ホゼン</t>
    </rPh>
    <rPh sb="14" eb="16">
      <t>タイオウ</t>
    </rPh>
    <rPh sb="17" eb="18">
      <t>ム</t>
    </rPh>
    <phoneticPr fontId="3"/>
  </si>
  <si>
    <t>生物多様性・自然資本のテーマが自社の活動に与える影響について、現時点でのお考えに近いものをお答えください。（１つのみ選択可）</t>
    <rPh sb="0" eb="2">
      <t>セイブツ</t>
    </rPh>
    <rPh sb="2" eb="5">
      <t>タヨウセイ</t>
    </rPh>
    <rPh sb="6" eb="8">
      <t>シゼン</t>
    </rPh>
    <rPh sb="8" eb="10">
      <t>シホン</t>
    </rPh>
    <rPh sb="15" eb="17">
      <t>ジシャ</t>
    </rPh>
    <rPh sb="18" eb="20">
      <t>カツドウ</t>
    </rPh>
    <rPh sb="21" eb="22">
      <t>アタ</t>
    </rPh>
    <rPh sb="24" eb="26">
      <t>エイキョウ</t>
    </rPh>
    <phoneticPr fontId="3"/>
  </si>
  <si>
    <t>自社の活動に既に大きな影響を与えている</t>
    <rPh sb="0" eb="2">
      <t>ジシャ</t>
    </rPh>
    <rPh sb="3" eb="5">
      <t>カツドウ</t>
    </rPh>
    <rPh sb="6" eb="7">
      <t>スデ</t>
    </rPh>
    <rPh sb="8" eb="9">
      <t>オオ</t>
    </rPh>
    <rPh sb="11" eb="13">
      <t>エイキョウ</t>
    </rPh>
    <rPh sb="14" eb="15">
      <t>アタ</t>
    </rPh>
    <phoneticPr fontId="2"/>
  </si>
  <si>
    <t>自社の活動に与える影響は現時点では大きくないが、将来的な影響は大きい</t>
    <rPh sb="0" eb="2">
      <t>ジシャ</t>
    </rPh>
    <rPh sb="3" eb="5">
      <t>カツドウ</t>
    </rPh>
    <rPh sb="6" eb="7">
      <t>アタ</t>
    </rPh>
    <rPh sb="9" eb="11">
      <t>エイキョウ</t>
    </rPh>
    <rPh sb="12" eb="15">
      <t>ゲンジテン</t>
    </rPh>
    <rPh sb="17" eb="18">
      <t>オオ</t>
    </rPh>
    <rPh sb="24" eb="27">
      <t>ショウライテキ</t>
    </rPh>
    <rPh sb="28" eb="30">
      <t>エイキョウ</t>
    </rPh>
    <rPh sb="31" eb="32">
      <t>オオ</t>
    </rPh>
    <phoneticPr fontId="2"/>
  </si>
  <si>
    <t>ｋ</t>
    <phoneticPr fontId="1"/>
  </si>
  <si>
    <t>(13)</t>
    <phoneticPr fontId="3"/>
  </si>
  <si>
    <t>自社の活動に与える影響は現時点で大きくなく、将来的にも限定的</t>
    <rPh sb="0" eb="2">
      <t>ジシャ</t>
    </rPh>
    <rPh sb="3" eb="5">
      <t>カツドウ</t>
    </rPh>
    <rPh sb="6" eb="7">
      <t>アタ</t>
    </rPh>
    <rPh sb="9" eb="11">
      <t>エイキョウ</t>
    </rPh>
    <rPh sb="22" eb="25">
      <t>ショウライテキ</t>
    </rPh>
    <rPh sb="27" eb="29">
      <t>ゲンテイ</t>
    </rPh>
    <rPh sb="29" eb="30">
      <t>テキ</t>
    </rPh>
    <phoneticPr fontId="2"/>
  </si>
  <si>
    <t>方針・戦略の策定・開示</t>
    <rPh sb="0" eb="2">
      <t>ホウシン</t>
    </rPh>
    <rPh sb="6" eb="8">
      <t>サクテイ</t>
    </rPh>
    <rPh sb="9" eb="11">
      <t>カイジ</t>
    </rPh>
    <phoneticPr fontId="2"/>
  </si>
  <si>
    <t>（具体的な）目標の策定・開示</t>
    <rPh sb="1" eb="4">
      <t>グタイテキ</t>
    </rPh>
    <rPh sb="6" eb="8">
      <t>モクヒョウ</t>
    </rPh>
    <phoneticPr fontId="2"/>
  </si>
  <si>
    <t>組織体制の整備</t>
    <phoneticPr fontId="1"/>
  </si>
  <si>
    <t>リスク・機会の分析</t>
    <phoneticPr fontId="1"/>
  </si>
  <si>
    <t>自社へ与える影響に関する取締役会での議論 、事業戦略 への反映</t>
    <rPh sb="0" eb="2">
      <t>ジシャ</t>
    </rPh>
    <rPh sb="3" eb="4">
      <t>アタ</t>
    </rPh>
    <rPh sb="6" eb="8">
      <t>エイキョウ</t>
    </rPh>
    <rPh sb="9" eb="10">
      <t>カン</t>
    </rPh>
    <phoneticPr fontId="2"/>
  </si>
  <si>
    <t>取引先・サプライチェーンとの連携強化</t>
    <rPh sb="0" eb="2">
      <t>トリヒキ</t>
    </rPh>
    <rPh sb="2" eb="3">
      <t>サキ</t>
    </rPh>
    <rPh sb="14" eb="16">
      <t>レンケイ</t>
    </rPh>
    <rPh sb="16" eb="18">
      <t>キョウカ</t>
    </rPh>
    <phoneticPr fontId="1"/>
  </si>
  <si>
    <t>環境NGO等とのエンゲージメント・連携強化</t>
    <rPh sb="0" eb="2">
      <t>カンキョウ</t>
    </rPh>
    <phoneticPr fontId="1"/>
  </si>
  <si>
    <t>情報開示の拡充</t>
    <rPh sb="0" eb="2">
      <t>ジョウホウ</t>
    </rPh>
    <rPh sb="2" eb="4">
      <t>カイジ</t>
    </rPh>
    <rPh sb="5" eb="7">
      <t>カクジュウ</t>
    </rPh>
    <phoneticPr fontId="2"/>
  </si>
  <si>
    <t>社内理解の促進</t>
    <rPh sb="0" eb="2">
      <t>シャナイ</t>
    </rPh>
    <rPh sb="2" eb="4">
      <t>リカイ</t>
    </rPh>
    <rPh sb="5" eb="7">
      <t>ソクシン</t>
    </rPh>
    <phoneticPr fontId="2"/>
  </si>
  <si>
    <t>対話担当者のスキル・知識の向上</t>
    <phoneticPr fontId="1"/>
  </si>
  <si>
    <t>対話に割けるリソース・人材が不足</t>
    <phoneticPr fontId="1"/>
  </si>
  <si>
    <t>対話内容の経営層での共有化が不足</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</si>
  <si>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</si>
  <si>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</si>
  <si>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</si>
  <si>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</si>
  <si>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</si>
  <si>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</si>
  <si>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</si>
  <si>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</si>
  <si>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</si>
  <si>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</si>
  <si>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</si>
  <si>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</si>
  <si>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</si>
  <si>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</si>
  <si>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</si>
  <si>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</si>
  <si>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</si>
  <si>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</si>
  <si>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</si>
  <si>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</si>
  <si>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</si>
  <si>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KPIを公表していない</t>
    <phoneticPr fontId="1"/>
  </si>
  <si>
    <t>b</t>
    <phoneticPr fontId="1"/>
  </si>
  <si>
    <t>対話の材料となる情報（対話内容を踏まえた改善方針・計画等を含む）の開示が不十分</t>
    <phoneticPr fontId="1"/>
  </si>
  <si>
    <t>コーポレート・ガバナンス</t>
    <phoneticPr fontId="1"/>
  </si>
  <si>
    <t>人的資本（ダイバーシティ含む）</t>
    <rPh sb="0" eb="2">
      <t>ジンテキ</t>
    </rPh>
    <rPh sb="2" eb="4">
      <t>シホン</t>
    </rPh>
    <rPh sb="12" eb="13">
      <t>フク</t>
    </rPh>
    <phoneticPr fontId="3"/>
  </si>
  <si>
    <t>働き方改革</t>
    <rPh sb="0" eb="1">
      <t>ハタラ</t>
    </rPh>
    <rPh sb="2" eb="3">
      <t>カタ</t>
    </rPh>
    <rPh sb="3" eb="5">
      <t>カイカク</t>
    </rPh>
    <phoneticPr fontId="1"/>
  </si>
  <si>
    <t>製品サービスの安全</t>
    <rPh sb="0" eb="2">
      <t>セイヒン</t>
    </rPh>
    <rPh sb="7" eb="9">
      <t>アンゼン</t>
    </rPh>
    <phoneticPr fontId="1"/>
  </si>
  <si>
    <t>サイバーセキュリティ</t>
    <phoneticPr fontId="1"/>
  </si>
  <si>
    <t>食の持続可能性（フードロス含む）</t>
    <rPh sb="0" eb="1">
      <t>ショク</t>
    </rPh>
    <rPh sb="2" eb="4">
      <t>ジゾク</t>
    </rPh>
    <rPh sb="4" eb="7">
      <t>カノウセイ</t>
    </rPh>
    <rPh sb="13" eb="14">
      <t>フク</t>
    </rPh>
    <phoneticPr fontId="1"/>
  </si>
  <si>
    <t>不祥事</t>
    <rPh sb="0" eb="3">
      <t>フショウジ</t>
    </rPh>
    <phoneticPr fontId="1"/>
  </si>
  <si>
    <t>その他</t>
    <rPh sb="2" eb="3">
      <t>タ</t>
    </rPh>
    <phoneticPr fontId="1"/>
  </si>
  <si>
    <t>ESG活動を行っていない</t>
    <rPh sb="3" eb="5">
      <t>カツドウ</t>
    </rPh>
    <rPh sb="6" eb="7">
      <t>オコナ</t>
    </rPh>
    <phoneticPr fontId="1"/>
  </si>
  <si>
    <t>従業員の健康と安全</t>
    <rPh sb="0" eb="3">
      <t>ジュウギョウイン</t>
    </rPh>
    <rPh sb="4" eb="6">
      <t>ケンコウ</t>
    </rPh>
    <rPh sb="7" eb="9">
      <t>アンゼン</t>
    </rPh>
    <phoneticPr fontId="1"/>
  </si>
  <si>
    <t>経営トップをはじめとする経営層が対話に関与できていない</t>
    <rPh sb="0" eb="2">
      <t>ケイエイ</t>
    </rPh>
    <rPh sb="12" eb="14">
      <t>ケイエイ</t>
    </rPh>
    <rPh sb="14" eb="15">
      <t>ソウ</t>
    </rPh>
    <phoneticPr fontId="1"/>
  </si>
  <si>
    <t>人権責任を果たすためのガバナンス・組織体制の整備</t>
    <rPh sb="0" eb="2">
      <t>ジンケン</t>
    </rPh>
    <rPh sb="2" eb="4">
      <t>セキニン</t>
    </rPh>
    <rPh sb="5" eb="6">
      <t>ハ</t>
    </rPh>
    <rPh sb="17" eb="19">
      <t>ソシキ</t>
    </rPh>
    <rPh sb="19" eb="21">
      <t>タイセイ</t>
    </rPh>
    <rPh sb="22" eb="24">
      <t>セイビ</t>
    </rPh>
    <phoneticPr fontId="9"/>
  </si>
  <si>
    <t>生物多様性・自然資本</t>
    <phoneticPr fontId="1"/>
  </si>
  <si>
    <t>十分に取組が進捗している</t>
  </si>
  <si>
    <t>一定程度取組が進捗している</t>
  </si>
  <si>
    <t>あまり取組が進捗していない</t>
  </si>
  <si>
    <t>全く取組が進捗していない</t>
  </si>
  <si>
    <t>少数株主保護（政策保有等）</t>
    <rPh sb="0" eb="2">
      <t>ショウスウ</t>
    </rPh>
    <phoneticPr fontId="1"/>
  </si>
  <si>
    <t>ROE（自己資本利益率）</t>
    <rPh sb="4" eb="6">
      <t>ジコ</t>
    </rPh>
    <rPh sb="6" eb="8">
      <t>シホン</t>
    </rPh>
    <phoneticPr fontId="1"/>
  </si>
  <si>
    <t>(1)</t>
    <phoneticPr fontId="1"/>
  </si>
  <si>
    <r>
      <rPr>
        <b/>
        <sz val="9"/>
        <color rgb="FF7030A0"/>
        <rFont val="游ゴシック"/>
        <family val="3"/>
        <charset val="128"/>
        <scheme val="minor"/>
      </rPr>
      <t>(2)</t>
    </r>
    <r>
      <rPr>
        <sz val="9"/>
        <color theme="1"/>
        <rFont val="游ゴシック"/>
        <family val="3"/>
        <charset val="128"/>
        <scheme val="minor"/>
      </rPr>
      <t>-①</t>
    </r>
    <phoneticPr fontId="3"/>
  </si>
  <si>
    <r>
      <rPr>
        <b/>
        <sz val="9"/>
        <color rgb="FF7030A0"/>
        <rFont val="游ゴシック"/>
        <family val="3"/>
        <charset val="128"/>
        <scheme val="minor"/>
      </rPr>
      <t>(2)</t>
    </r>
    <r>
      <rPr>
        <sz val="9"/>
        <color theme="1"/>
        <rFont val="游ゴシック"/>
        <family val="3"/>
        <charset val="128"/>
        <scheme val="minor"/>
      </rPr>
      <t>-②</t>
    </r>
    <phoneticPr fontId="3"/>
  </si>
  <si>
    <t>社外取締役に期待している役割の中で特に重要だと感じるものをお答えください。（３つまで選択可）</t>
    <phoneticPr fontId="3"/>
  </si>
  <si>
    <t>中期経営計画等において公表している、重要な成果指標（KPI）を全てお答え下さい。（複数選択可）</t>
    <phoneticPr fontId="3"/>
  </si>
  <si>
    <t>取締役会全体の経験や専門性のバランスやジェンダー（女性取締役比率の向上含む）・国際性等の多様性の確保</t>
    <phoneticPr fontId="1"/>
  </si>
  <si>
    <t>(3)-①</t>
    <phoneticPr fontId="3"/>
  </si>
  <si>
    <t>自社のROE水準は、資本コスト（株主の要求収益率）を上回っていると思われますか。（１つのみ選択可）</t>
    <rPh sb="0" eb="2">
      <t>ジシャ</t>
    </rPh>
    <phoneticPr fontId="3"/>
  </si>
  <si>
    <t>資本コスト（株主の要求収益率等）や資本収益性（ROE等）を的確に把握し、その内容や市場評価に関して取締役会等で現状を分析・評価していますか。（１つのみ選択可）</t>
    <rPh sb="0" eb="2">
      <t>シホン</t>
    </rPh>
    <rPh sb="6" eb="8">
      <t>カブヌシ</t>
    </rPh>
    <rPh sb="9" eb="11">
      <t>ヨウキュウ</t>
    </rPh>
    <rPh sb="11" eb="13">
      <t>シュウエキ</t>
    </rPh>
    <rPh sb="13" eb="14">
      <t>リツ</t>
    </rPh>
    <rPh sb="14" eb="15">
      <t>トウ</t>
    </rPh>
    <rPh sb="17" eb="19">
      <t>シホン</t>
    </rPh>
    <rPh sb="19" eb="22">
      <t>シュウエキセイ</t>
    </rPh>
    <rPh sb="26" eb="27">
      <t>トウ</t>
    </rPh>
    <rPh sb="29" eb="31">
      <t>テキカク</t>
    </rPh>
    <rPh sb="32" eb="34">
      <t>ハアク</t>
    </rPh>
    <rPh sb="38" eb="40">
      <t>ナイヨウ</t>
    </rPh>
    <rPh sb="41" eb="43">
      <t>シジョウ</t>
    </rPh>
    <rPh sb="43" eb="45">
      <t>ヒョウカ</t>
    </rPh>
    <rPh sb="46" eb="47">
      <t>カン</t>
    </rPh>
    <rPh sb="49" eb="52">
      <t>トリシマリヤク</t>
    </rPh>
    <rPh sb="52" eb="53">
      <t>カイ</t>
    </rPh>
    <rPh sb="53" eb="54">
      <t>トウ</t>
    </rPh>
    <rPh sb="55" eb="57">
      <t>ゲンジョウ</t>
    </rPh>
    <rPh sb="58" eb="60">
      <t>ブンセキ</t>
    </rPh>
    <rPh sb="61" eb="63">
      <t>ヒョウカ</t>
    </rPh>
    <phoneticPr fontId="3"/>
  </si>
  <si>
    <t>現在の自社の①自己資本、②手元資金の水準について、どのような認識をお持ちですか。（１つのみ選択可）</t>
    <rPh sb="3" eb="5">
      <t>ジシャ</t>
    </rPh>
    <phoneticPr fontId="3"/>
  </si>
  <si>
    <t>自社のESG活動における主要テーマをお答えください。（5つまで選択可）</t>
    <rPh sb="0" eb="2">
      <t>ジシャ</t>
    </rPh>
    <phoneticPr fontId="3"/>
  </si>
  <si>
    <t>TCFDに基づく気候変動関連情報の開示を実施していますか。（１つのみ選択可）</t>
    <rPh sb="20" eb="22">
      <t>ジッシ</t>
    </rPh>
    <phoneticPr fontId="3"/>
  </si>
  <si>
    <t>中長期にわたり持続的な成長を実現するために今後重視する取り組みをお答えください。（3つまで選択可）</t>
    <rPh sb="0" eb="3">
      <t>チュウチョウキ</t>
    </rPh>
    <rPh sb="7" eb="10">
      <t>ジゾクテキ</t>
    </rPh>
    <rPh sb="11" eb="13">
      <t>セイチョウ</t>
    </rPh>
    <rPh sb="14" eb="16">
      <t>ジツゲン</t>
    </rPh>
    <rPh sb="21" eb="23">
      <t>コンゴ</t>
    </rPh>
    <phoneticPr fontId="3"/>
  </si>
  <si>
    <t>十分に対応している</t>
    <rPh sb="0" eb="2">
      <t>ジュウブン</t>
    </rPh>
    <rPh sb="3" eb="5">
      <t>タイオウ</t>
    </rPh>
    <phoneticPr fontId="2"/>
  </si>
  <si>
    <t>一定程度対応している</t>
    <rPh sb="0" eb="2">
      <t>イッテイ</t>
    </rPh>
    <rPh sb="2" eb="4">
      <t>テイド</t>
    </rPh>
    <rPh sb="4" eb="6">
      <t>タイオウ</t>
    </rPh>
    <phoneticPr fontId="2"/>
  </si>
  <si>
    <t>現状は対応していないが、対応に向けて検討中</t>
    <rPh sb="0" eb="2">
      <t>ゲンジョウ</t>
    </rPh>
    <rPh sb="3" eb="5">
      <t>タイオウ</t>
    </rPh>
    <rPh sb="12" eb="14">
      <t>タイオウ</t>
    </rPh>
    <rPh sb="15" eb="16">
      <t>ム</t>
    </rPh>
    <rPh sb="18" eb="21">
      <t>ケントウチュウ</t>
    </rPh>
    <phoneticPr fontId="2"/>
  </si>
  <si>
    <t>現状対応しておらず、検討もしていない</t>
    <rPh sb="0" eb="2">
      <t>ゲンジョウ</t>
    </rPh>
    <rPh sb="2" eb="4">
      <t>タイオウ</t>
    </rPh>
    <rPh sb="10" eb="12">
      <t>ケントウ</t>
    </rPh>
    <phoneticPr fontId="2"/>
  </si>
  <si>
    <t>十分に連動している</t>
    <rPh sb="3" eb="5">
      <t>レンドウ</t>
    </rPh>
    <phoneticPr fontId="1"/>
  </si>
  <si>
    <t>一定程度連動している</t>
    <phoneticPr fontId="1"/>
  </si>
  <si>
    <t>あまり取組が連動していない</t>
    <phoneticPr fontId="1"/>
  </si>
  <si>
    <t>経営方針等に組み込んでいない</t>
    <phoneticPr fontId="1"/>
  </si>
  <si>
    <t>b</t>
    <phoneticPr fontId="1"/>
  </si>
  <si>
    <t>c</t>
    <phoneticPr fontId="1"/>
  </si>
  <si>
    <t>d</t>
    <phoneticPr fontId="1"/>
  </si>
  <si>
    <t>e</t>
    <phoneticPr fontId="1"/>
  </si>
  <si>
    <t>f</t>
    <phoneticPr fontId="1"/>
  </si>
  <si>
    <t>g</t>
    <phoneticPr fontId="1"/>
  </si>
  <si>
    <t>ほとんど連動していない</t>
    <phoneticPr fontId="1"/>
  </si>
  <si>
    <t>東京証券取引所の「資本コストや株価を意識した経営の実現に向けた対応等に関するお願い」に対応をしていますか。
（１つのみ選択可）</t>
    <rPh sb="0" eb="2">
      <t>トウキョウ</t>
    </rPh>
    <rPh sb="2" eb="4">
      <t>ショウケン</t>
    </rPh>
    <rPh sb="4" eb="6">
      <t>トリヒキ</t>
    </rPh>
    <rPh sb="6" eb="7">
      <t>ショ</t>
    </rPh>
    <rPh sb="9" eb="11">
      <t>シホン</t>
    </rPh>
    <rPh sb="15" eb="17">
      <t>カブカ</t>
    </rPh>
    <rPh sb="18" eb="20">
      <t>イシキ</t>
    </rPh>
    <rPh sb="22" eb="24">
      <t>ケイエイ</t>
    </rPh>
    <rPh sb="25" eb="27">
      <t>ジツゲン</t>
    </rPh>
    <rPh sb="28" eb="29">
      <t>ム</t>
    </rPh>
    <rPh sb="31" eb="33">
      <t>タイオウ</t>
    </rPh>
    <rPh sb="33" eb="34">
      <t>トウ</t>
    </rPh>
    <rPh sb="35" eb="36">
      <t>カン</t>
    </rPh>
    <rPh sb="39" eb="40">
      <t>ネガ</t>
    </rPh>
    <rPh sb="43" eb="45">
      <t>タイオウ</t>
    </rPh>
    <phoneticPr fontId="1"/>
  </si>
  <si>
    <t>機関設計</t>
  </si>
  <si>
    <t>取締役会の人数・構成</t>
  </si>
  <si>
    <t>c</t>
    <phoneticPr fontId="1"/>
  </si>
  <si>
    <t>取締役の質の向上</t>
    <rPh sb="0" eb="3">
      <t>トリシマリヤク</t>
    </rPh>
    <rPh sb="4" eb="5">
      <t>シツ</t>
    </rPh>
    <rPh sb="6" eb="8">
      <t>コウジョウ</t>
    </rPh>
    <phoneticPr fontId="1"/>
  </si>
  <si>
    <t>d</t>
    <phoneticPr fontId="1"/>
  </si>
  <si>
    <t>経営陣幹部の選解任手続き</t>
  </si>
  <si>
    <t>e</t>
    <phoneticPr fontId="1"/>
  </si>
  <si>
    <t>役員報酬決定体系</t>
  </si>
  <si>
    <t>f</t>
    <phoneticPr fontId="1"/>
  </si>
  <si>
    <t>g</t>
    <phoneticPr fontId="1"/>
  </si>
  <si>
    <t>h</t>
    <phoneticPr fontId="1"/>
  </si>
  <si>
    <t>i</t>
    <phoneticPr fontId="1"/>
  </si>
  <si>
    <t>ESG・SDGsへの取組み</t>
  </si>
  <si>
    <t>j</t>
    <phoneticPr fontId="1"/>
  </si>
  <si>
    <t>k</t>
    <phoneticPr fontId="1"/>
  </si>
  <si>
    <t>企業様向け</t>
    <rPh sb="0" eb="3">
      <t>キギョウサマ</t>
    </rPh>
    <rPh sb="3" eb="4">
      <t>ム</t>
    </rPh>
    <phoneticPr fontId="2"/>
  </si>
  <si>
    <t>【アンケート回答票】</t>
    <rPh sb="6" eb="9">
      <t>カイトウヒョウ</t>
    </rPh>
    <phoneticPr fontId="2"/>
  </si>
  <si>
    <t>貴社名　【必須】</t>
    <rPh sb="0" eb="2">
      <t>キシャ</t>
    </rPh>
    <rPh sb="2" eb="3">
      <t>メイ</t>
    </rPh>
    <rPh sb="5" eb="7">
      <t>ヒッス</t>
    </rPh>
    <phoneticPr fontId="2"/>
  </si>
  <si>
    <t>郵便番号　【必須】</t>
    <rPh sb="0" eb="4">
      <t>ユウビンバンゴウ</t>
    </rPh>
    <rPh sb="6" eb="8">
      <t>ヒッス</t>
    </rPh>
    <phoneticPr fontId="2"/>
  </si>
  <si>
    <t>-</t>
    <phoneticPr fontId="3"/>
  </si>
  <si>
    <t>ご住所　【必須】</t>
    <rPh sb="1" eb="3">
      <t>ジュウショ</t>
    </rPh>
    <rPh sb="5" eb="7">
      <t>ヒッス</t>
    </rPh>
    <phoneticPr fontId="2"/>
  </si>
  <si>
    <t>部署</t>
  </si>
  <si>
    <t>ご役職</t>
    <rPh sb="1" eb="3">
      <t>ヤクショク</t>
    </rPh>
    <phoneticPr fontId="2"/>
  </si>
  <si>
    <t>フリガナ　【必須】</t>
    <rPh sb="6" eb="8">
      <t>ヒッス</t>
    </rPh>
    <phoneticPr fontId="2"/>
  </si>
  <si>
    <t>担当者名　【必須】</t>
    <rPh sb="0" eb="4">
      <t>タントウシャメイ</t>
    </rPh>
    <rPh sb="6" eb="8">
      <t>ヒッス</t>
    </rPh>
    <phoneticPr fontId="3"/>
  </si>
  <si>
    <t>電話番号　【必須】</t>
    <rPh sb="6" eb="8">
      <t>ヒッス</t>
    </rPh>
    <phoneticPr fontId="3"/>
  </si>
  <si>
    <t>-</t>
  </si>
  <si>
    <t>メールアドレス</t>
    <phoneticPr fontId="2"/>
  </si>
  <si>
    <t xml:space="preserve">・ご記入いただきました情報は、「企業価値向上に向けた取り組み」に関する活動にのみ利用し、情報は厳重に管理いたします。
・回答をする場合は、本「アンケート回答票」シートの他、「企業様向けアンケート」シート、「企業名公表について」シートの３点をご記入いただき、ご回答をお願いいたします。
</t>
    <rPh sb="61" eb="63">
      <t>カイトウ</t>
    </rPh>
    <rPh sb="66" eb="68">
      <t>バアイ</t>
    </rPh>
    <rPh sb="70" eb="71">
      <t>ホン</t>
    </rPh>
    <rPh sb="77" eb="80">
      <t>カイトウヒョウ</t>
    </rPh>
    <rPh sb="85" eb="86">
      <t>ホカ</t>
    </rPh>
    <rPh sb="88" eb="91">
      <t>キギョウサマ</t>
    </rPh>
    <rPh sb="91" eb="92">
      <t>ム</t>
    </rPh>
    <rPh sb="104" eb="106">
      <t>キギョウ</t>
    </rPh>
    <rPh sb="106" eb="107">
      <t>メイ</t>
    </rPh>
    <rPh sb="107" eb="109">
      <t>コウヒョウ</t>
    </rPh>
    <rPh sb="119" eb="120">
      <t>テン</t>
    </rPh>
    <rPh sb="122" eb="124">
      <t>キニュウ</t>
    </rPh>
    <rPh sb="130" eb="132">
      <t>カイトウ</t>
    </rPh>
    <rPh sb="134" eb="135">
      <t>ネガ</t>
    </rPh>
    <phoneticPr fontId="2"/>
  </si>
  <si>
    <t>本アンケートに協力したことについて、企業名の公表に</t>
    <phoneticPr fontId="1"/>
  </si>
  <si>
    <t>自由記述欄</t>
    <rPh sb="0" eb="4">
      <t>ジユウキジュツ</t>
    </rPh>
    <rPh sb="4" eb="5">
      <t>ラン</t>
    </rPh>
    <phoneticPr fontId="2"/>
  </si>
  <si>
    <t>ご協力ありがとうございました。</t>
    <rPh sb="1" eb="3">
      <t>キョウリョク</t>
    </rPh>
    <phoneticPr fontId="2"/>
  </si>
  <si>
    <t>2024年度</t>
    <rPh sb="4" eb="6">
      <t>ネンド</t>
    </rPh>
    <phoneticPr fontId="2"/>
  </si>
  <si>
    <t xml:space="preserve">ご協力頂き、ありがとうございました。
今後、本アンケートにつきましては生命保険協会において集計を行ったのち、来年４月頃にアンケート結果に協会の提言・要望を加えたものをプレスリリースする予定でございます。
その際、アンケートにご協力頂いた企業様について、企業名公表の可否を確認のうえ【協力企業・投資家名一覧】に掲載させて頂きたいと存じます。
つきましては、企業名公表の可否について、次のどちらかを選択頂きますようお願いします。
なお、回答内容につきましては公表いたしません。
</t>
    <phoneticPr fontId="2"/>
  </si>
  <si>
    <r>
      <t>(3)</t>
    </r>
    <r>
      <rPr>
        <b/>
        <sz val="9"/>
        <color theme="1"/>
        <rFont val="游ゴシック"/>
        <family val="3"/>
        <charset val="128"/>
        <scheme val="minor"/>
      </rPr>
      <t>-①</t>
    </r>
    <r>
      <rPr>
        <sz val="9"/>
        <color theme="1"/>
        <rFont val="游ゴシック"/>
        <family val="3"/>
        <charset val="128"/>
        <scheme val="minor"/>
      </rPr>
      <t>でa・b・cを選択された企業にお伺いします。
詳細な資本コスト（株主の要求収益率）の数値を算出していますか。算出している場合は、その結果は何%でしょうか。（１つのみ選択可）</t>
    </r>
    <phoneticPr fontId="3"/>
  </si>
  <si>
    <t>(3)-②</t>
    <phoneticPr fontId="3"/>
  </si>
  <si>
    <t>(5)-②</t>
    <phoneticPr fontId="1"/>
  </si>
  <si>
    <t>(1)-①</t>
    <phoneticPr fontId="1"/>
  </si>
  <si>
    <t>(1)-②</t>
    <phoneticPr fontId="1"/>
  </si>
  <si>
    <t>自社のESGへの取り組みは中期経営計画等に掲げる企業価値向上に向けた経営戦略と十分に連動していると考えていますか。（1つのみ選択）</t>
    <rPh sb="0" eb="2">
      <t>ジシャ</t>
    </rPh>
    <rPh sb="8" eb="9">
      <t>ト</t>
    </rPh>
    <rPh sb="10" eb="11">
      <t>ク</t>
    </rPh>
    <rPh sb="13" eb="15">
      <t>チュウキ</t>
    </rPh>
    <rPh sb="15" eb="17">
      <t>ケイエイ</t>
    </rPh>
    <rPh sb="17" eb="19">
      <t>ケイカク</t>
    </rPh>
    <rPh sb="19" eb="20">
      <t>トウ</t>
    </rPh>
    <rPh sb="21" eb="22">
      <t>カカ</t>
    </rPh>
    <rPh sb="24" eb="26">
      <t>キギョウ</t>
    </rPh>
    <rPh sb="26" eb="28">
      <t>カチ</t>
    </rPh>
    <rPh sb="28" eb="30">
      <t>コウジョウ</t>
    </rPh>
    <rPh sb="31" eb="32">
      <t>ム</t>
    </rPh>
    <rPh sb="34" eb="36">
      <t>ケイエイ</t>
    </rPh>
    <rPh sb="36" eb="38">
      <t>センリャク</t>
    </rPh>
    <rPh sb="39" eb="41">
      <t>ジュウブン</t>
    </rPh>
    <rPh sb="42" eb="44">
      <t>レンドウ</t>
    </rPh>
    <rPh sb="49" eb="50">
      <t>カンガ</t>
    </rPh>
    <rPh sb="62" eb="64">
      <t>センタク</t>
    </rPh>
    <phoneticPr fontId="3"/>
  </si>
  <si>
    <t>目標値を設定して、公表している　⇒(2)-①-2へ</t>
    <phoneticPr fontId="2"/>
  </si>
  <si>
    <t>目標値は設定しているが、公表していない　⇒(2)-②へ</t>
    <phoneticPr fontId="2"/>
  </si>
  <si>
    <t>目標値は設定していないが、設定の検討をしている　⇒(2)-②へ</t>
    <phoneticPr fontId="2"/>
  </si>
  <si>
    <t>目標値は設定しておらず、設定の検討もしていない　⇒(2)-②へ</t>
    <phoneticPr fontId="2"/>
  </si>
  <si>
    <t>(1)-①でh以外を選択された企業にお伺いします。
自社の持続的成長の実現、企業価値の向上の観点を踏まえ、経営方針等に組み込んだESGの各課題の解決に向けた取組の進捗状況をお聞かせ下さい。（1つのみ選択）</t>
    <rPh sb="7" eb="9">
      <t>イガイ</t>
    </rPh>
    <rPh sb="26" eb="28">
      <t>ジシャ</t>
    </rPh>
    <rPh sb="46" eb="48">
      <t>カンテン</t>
    </rPh>
    <rPh sb="49" eb="50">
      <t>フ</t>
    </rPh>
    <phoneticPr fontId="1"/>
  </si>
  <si>
    <t>(3)でb.c.d.を選択された企業にお伺いします。
 ESGへの取り組みについて情報開示が十分にできない理由についてお答えください。（２つまで選択可）</t>
    <rPh sb="16" eb="18">
      <t>キギョウ</t>
    </rPh>
    <rPh sb="20" eb="21">
      <t>ウカガ</t>
    </rPh>
    <phoneticPr fontId="3"/>
  </si>
  <si>
    <r>
      <rPr>
        <sz val="9"/>
        <color rgb="FF7030A0"/>
        <rFont val="游ゴシック"/>
        <family val="3"/>
        <charset val="128"/>
        <scheme val="minor"/>
      </rPr>
      <t>(3)</t>
    </r>
    <phoneticPr fontId="3"/>
  </si>
  <si>
    <t>本アンケートに関するご照会およびメール、郵送等による回答の送付等は、以下にご連絡、ご送付いただきますよう
よろしくお願いいたします。
　【アンケート調査に関するご照会、ご送付先】
　〒100-0005
　東京都千代田区丸の内３－４－１　新国際ビル３階
　生命保険協会　企画部　石川・松下・川上　
　Tel(03)3286-2678
　Email：kabu@seiho.or.jp</t>
    <rPh sb="140" eb="142">
      <t>イシカワ</t>
    </rPh>
    <rPh sb="143" eb="145">
      <t>マツシタ</t>
    </rPh>
    <rPh sb="146" eb="148">
      <t>カワカミ</t>
    </rPh>
    <phoneticPr fontId="2"/>
  </si>
  <si>
    <t>十分開示している　⇒(5)へ</t>
    <phoneticPr fontId="2"/>
  </si>
  <si>
    <t>一定程度開示している　⇒(4)へ</t>
    <phoneticPr fontId="2"/>
  </si>
  <si>
    <t>あまり開示していない　⇒(4)へ</t>
    <phoneticPr fontId="2"/>
  </si>
  <si>
    <t>開示していない　⇒(4)へ</t>
    <phoneticPr fontId="2"/>
  </si>
  <si>
    <t>社外取締役を選任している企業にお伺いします。
（4）で回答頂いた社外取締役に期待している役割は、現状果たされているとお考えですか。（1つのみ選択可）</t>
    <phoneticPr fontId="3"/>
  </si>
  <si>
    <t>社外取締役を選任している企業にお伺いします。</t>
  </si>
  <si>
    <t>上回っている　⇒(3)-②へ</t>
    <phoneticPr fontId="2"/>
  </si>
  <si>
    <t>同程度　⇒(3)-②へ</t>
    <phoneticPr fontId="2"/>
  </si>
  <si>
    <t>下回っている　⇒(3)-②へ</t>
    <phoneticPr fontId="2"/>
  </si>
  <si>
    <t>資本コストを把握していない　⇒(4)へ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</si>
</sst>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0;\(000\)"/>
    <numFmt numFmtId="178" formatCode="[&lt;=999]000;[&lt;=9999]000\-00;000\-0000"/>
    <numFmt numFmtId="179" formatCode="0000;\(0000\)"/>
  </numFmts>
  <fonts count="2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scheme val="minor"/>
    </font>
    <font>
      <sz val="11"/>
      <color theme="1"/>
      <name val="游ゴシック"/>
      <family val="2"/>
      <scheme val="minor"/>
    </font>
    <font>
      <b/>
      <sz val="11"/>
      <name val="Meiryo UI"/>
      <family val="3"/>
      <charset val="128"/>
    </font>
    <font>
      <sz val="11"/>
      <name val="Meiryo UI"/>
      <family val="3"/>
      <charset val="128"/>
    </font>
    <font>
      <b/>
      <sz val="11"/>
      <color rgb="FFFF0000"/>
      <name val="Meiryo UI"/>
      <family val="3"/>
      <charset val="128"/>
    </font>
    <font>
      <sz val="11"/>
      <color theme="0"/>
      <name val="Meiryo UI"/>
      <family val="3"/>
      <charset val="128"/>
    </font>
    <font>
      <sz val="9"/>
      <color theme="1"/>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9"/>
      <color theme="0"/>
      <name val="游ゴシック"/>
      <family val="3"/>
      <charset val="128"/>
      <scheme val="minor"/>
    </font>
    <font>
      <sz val="9"/>
      <name val="游ゴシック"/>
      <family val="3"/>
      <charset val="128"/>
      <scheme val="minor"/>
    </font>
    <font>
      <sz val="9"/>
      <color rgb="FFFF0000"/>
      <name val="游ゴシック"/>
      <family val="3"/>
      <charset val="128"/>
      <scheme val="minor"/>
    </font>
    <font>
      <strike/>
      <sz val="9"/>
      <color rgb="FFFF0000"/>
      <name val="游ゴシック"/>
      <family val="3"/>
      <charset val="128"/>
      <scheme val="minor"/>
    </font>
    <font>
      <b/>
      <sz val="9"/>
      <color rgb="FF7030A0"/>
      <name val="游ゴシック"/>
      <family val="3"/>
      <charset val="128"/>
      <scheme val="minor"/>
    </font>
    <font>
      <sz val="11"/>
      <color theme="1"/>
      <name val="游ゴシック"/>
      <family val="3"/>
      <charset val="128"/>
      <scheme val="minor"/>
    </font>
    <font>
      <sz val="11"/>
      <name val="ＭＳ Ｐゴシック"/>
      <family val="3"/>
      <charset val="128"/>
    </font>
    <font>
      <sz val="11"/>
      <color rgb="FF0070C0"/>
      <name val="ＭＳ Ｐゴシック"/>
      <family val="3"/>
      <charset val="128"/>
    </font>
    <font>
      <sz val="11"/>
      <color theme="0"/>
      <name val="ＭＳ Ｐゴシック"/>
      <family val="3"/>
      <charset val="128"/>
    </font>
    <font>
      <sz val="14"/>
      <name val="ＭＳ Ｐゴシック"/>
      <family val="3"/>
      <charset val="128"/>
    </font>
    <font>
      <sz val="10"/>
      <color theme="1"/>
      <name val="游ゴシック"/>
      <family val="2"/>
      <charset val="128"/>
      <scheme val="minor"/>
    </font>
    <font>
      <b/>
      <sz val="14"/>
      <color theme="1"/>
      <name val="游ゴシック"/>
      <family val="3"/>
      <charset val="128"/>
      <scheme val="minor"/>
    </font>
    <font>
      <b/>
      <sz val="9"/>
      <name val="游ゴシック"/>
      <family val="3"/>
      <charset val="128"/>
      <scheme val="minor"/>
    </font>
    <font>
      <sz val="9"/>
      <color rgb="FF7030A0"/>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s>
  <borders count="56">
    <border>
      <left/>
      <right/>
      <top/>
      <bottom/>
      <diagonal/>
    </border>
    <border>
      <left style="thick">
        <color indexed="64"/>
      </left>
      <right style="thick">
        <color indexed="64"/>
      </right>
      <top style="thick">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ck">
        <color indexed="64"/>
      </left>
      <right style="thick">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4" fillId="0" borderId="0"/>
    <xf numFmtId="0" fontId="18" fillId="0" borderId="0">
      <alignment vertical="center"/>
    </xf>
  </cellStyleXfs>
  <cellXfs count="249">
    <xf numFmtId="0" fontId="0" fillId="0" borderId="0" xfId="0">
      <alignment vertical="center"/>
    </xf>
    <xf numFmtId="0" fontId="5" fillId="2" borderId="0" xfId="1" applyFont="1" applyFill="1" applyAlignment="1">
      <alignment vertical="center"/>
    </xf>
    <xf numFmtId="49" fontId="5" fillId="2" borderId="0" xfId="1" applyNumberFormat="1" applyFont="1" applyFill="1" applyAlignment="1">
      <alignment horizontal="center" vertical="center"/>
    </xf>
    <xf numFmtId="0" fontId="5" fillId="2" borderId="0" xfId="1" applyFont="1" applyFill="1" applyAlignment="1">
      <alignment vertical="center" wrapText="1"/>
    </xf>
    <xf numFmtId="0" fontId="6" fillId="2" borderId="0" xfId="1" applyFont="1" applyFill="1" applyAlignment="1">
      <alignment vertical="center" wrapText="1"/>
    </xf>
    <xf numFmtId="0" fontId="7" fillId="2" borderId="0" xfId="1" applyFont="1" applyFill="1" applyAlignment="1">
      <alignment vertical="center" wrapText="1"/>
    </xf>
    <xf numFmtId="0" fontId="8" fillId="2" borderId="0" xfId="1" applyFont="1" applyFill="1" applyAlignment="1">
      <alignment vertical="center" wrapText="1"/>
    </xf>
    <xf numFmtId="0" fontId="10" fillId="4" borderId="0" xfId="1" applyFont="1" applyFill="1" applyAlignment="1">
      <alignment horizontal="left" vertical="top"/>
    </xf>
    <xf numFmtId="0" fontId="10" fillId="4" borderId="0" xfId="1" applyFont="1" applyFill="1" applyAlignment="1">
      <alignment horizontal="center" vertical="center"/>
    </xf>
    <xf numFmtId="0" fontId="9" fillId="4" borderId="0" xfId="1" applyFont="1" applyFill="1" applyAlignment="1">
      <alignment horizontal="center" vertical="center"/>
    </xf>
    <xf numFmtId="0" fontId="9" fillId="4" borderId="0" xfId="1" applyFont="1" applyFill="1" applyAlignment="1">
      <alignment horizontal="left" vertical="top"/>
    </xf>
    <xf numFmtId="0" fontId="11" fillId="4" borderId="0" xfId="1" applyFont="1" applyFill="1" applyAlignment="1">
      <alignment horizontal="left" vertical="top"/>
    </xf>
    <xf numFmtId="0" fontId="12" fillId="4" borderId="0" xfId="1" applyFont="1" applyFill="1" applyAlignment="1">
      <alignment horizontal="left" vertical="top"/>
    </xf>
    <xf numFmtId="0" fontId="9" fillId="4" borderId="0" xfId="1" quotePrefix="1" applyFont="1" applyFill="1" applyAlignment="1">
      <alignment horizontal="left" vertical="top"/>
    </xf>
    <xf numFmtId="0" fontId="10" fillId="4" borderId="0" xfId="1" applyFont="1" applyFill="1" applyAlignment="1">
      <alignment horizontal="left" vertical="top" wrapText="1"/>
    </xf>
    <xf numFmtId="0" fontId="9" fillId="4" borderId="0" xfId="1" applyFont="1" applyFill="1" applyAlignment="1">
      <alignment horizontal="left" vertical="top" wrapText="1"/>
    </xf>
    <xf numFmtId="0" fontId="9" fillId="4" borderId="2" xfId="1" applyFont="1" applyFill="1" applyBorder="1" applyAlignment="1">
      <alignment horizontal="center" vertical="center"/>
    </xf>
    <xf numFmtId="0" fontId="9" fillId="4" borderId="3" xfId="1" applyFont="1" applyFill="1" applyBorder="1" applyAlignment="1">
      <alignment horizontal="left" vertical="center"/>
    </xf>
    <xf numFmtId="0" fontId="9" fillId="4" borderId="0" xfId="1" applyFont="1" applyFill="1" applyAlignment="1">
      <alignment vertical="top"/>
    </xf>
    <xf numFmtId="0" fontId="9" fillId="4" borderId="5" xfId="1" applyFont="1" applyFill="1" applyBorder="1" applyAlignment="1">
      <alignment horizontal="center" vertical="center"/>
    </xf>
    <xf numFmtId="0" fontId="9" fillId="4" borderId="6" xfId="1" applyFont="1" applyFill="1" applyBorder="1" applyAlignment="1">
      <alignment horizontal="left" vertical="center"/>
    </xf>
    <xf numFmtId="0" fontId="9" fillId="4" borderId="8" xfId="1" applyFont="1" applyFill="1" applyBorder="1" applyAlignment="1">
      <alignment horizontal="center" vertical="center"/>
    </xf>
    <xf numFmtId="0" fontId="9" fillId="4" borderId="9" xfId="1" applyFont="1" applyFill="1" applyBorder="1" applyAlignment="1">
      <alignment horizontal="left" vertical="center"/>
    </xf>
    <xf numFmtId="0" fontId="9" fillId="5" borderId="0" xfId="1" applyFont="1" applyFill="1" applyAlignment="1">
      <alignment horizontal="left" vertical="top"/>
    </xf>
    <xf numFmtId="49" fontId="5" fillId="5" borderId="0" xfId="1" applyNumberFormat="1" applyFont="1" applyFill="1" applyAlignment="1">
      <alignment horizontal="center" vertical="center"/>
    </xf>
    <xf numFmtId="0" fontId="5" fillId="5" borderId="0" xfId="1" applyFont="1" applyFill="1" applyAlignment="1">
      <alignment vertical="center"/>
    </xf>
    <xf numFmtId="0" fontId="5" fillId="5" borderId="0" xfId="1" applyFont="1" applyFill="1" applyAlignment="1">
      <alignment vertical="center" wrapText="1"/>
    </xf>
    <xf numFmtId="0" fontId="6" fillId="5" borderId="0" xfId="1" applyFont="1" applyFill="1" applyAlignment="1">
      <alignment vertical="center" wrapText="1"/>
    </xf>
    <xf numFmtId="0" fontId="7" fillId="5" borderId="0" xfId="1" applyFont="1" applyFill="1" applyAlignment="1">
      <alignment vertical="center" wrapText="1"/>
    </xf>
    <xf numFmtId="0" fontId="8" fillId="5" borderId="0" xfId="1" applyFont="1" applyFill="1" applyAlignment="1">
      <alignment vertical="center" wrapText="1"/>
    </xf>
    <xf numFmtId="0" fontId="9" fillId="4" borderId="18" xfId="1" applyFont="1" applyFill="1" applyBorder="1" applyAlignment="1">
      <alignment horizontal="center" vertical="center"/>
    </xf>
    <xf numFmtId="0" fontId="9" fillId="4" borderId="19" xfId="1" applyFont="1" applyFill="1" applyBorder="1" applyAlignment="1">
      <alignment horizontal="center" vertical="center"/>
    </xf>
    <xf numFmtId="0" fontId="13" fillId="4" borderId="6" xfId="1" applyFont="1" applyFill="1" applyBorder="1" applyAlignment="1">
      <alignment horizontal="left" vertical="center"/>
    </xf>
    <xf numFmtId="0" fontId="9" fillId="4" borderId="21" xfId="1" applyFont="1" applyFill="1" applyBorder="1" applyAlignment="1">
      <alignment horizontal="center" vertical="center"/>
    </xf>
    <xf numFmtId="0" fontId="9" fillId="4" borderId="22" xfId="1" applyFont="1" applyFill="1" applyBorder="1" applyAlignment="1">
      <alignment horizontal="left" vertical="center"/>
    </xf>
    <xf numFmtId="0" fontId="9" fillId="4" borderId="24" xfId="1" applyFont="1" applyFill="1" applyBorder="1" applyAlignment="1">
      <alignment horizontal="left" vertical="center"/>
    </xf>
    <xf numFmtId="0" fontId="9" fillId="4" borderId="0" xfId="1" applyFont="1" applyFill="1" applyAlignment="1" applyProtection="1">
      <alignment horizontal="left" vertical="top"/>
      <protection locked="0"/>
    </xf>
    <xf numFmtId="0" fontId="14" fillId="4" borderId="0" xfId="1" applyFont="1" applyFill="1" applyAlignment="1">
      <alignment horizontal="left" vertical="top"/>
    </xf>
    <xf numFmtId="0" fontId="10" fillId="5" borderId="0" xfId="1" applyFont="1" applyFill="1" applyAlignment="1">
      <alignment horizontal="left" vertical="top"/>
    </xf>
    <xf numFmtId="0" fontId="12" fillId="5" borderId="0" xfId="1" applyFont="1" applyFill="1" applyAlignment="1">
      <alignment horizontal="left" vertical="top"/>
    </xf>
    <xf numFmtId="0" fontId="9" fillId="4" borderId="13" xfId="1" applyFont="1" applyFill="1" applyBorder="1" applyAlignment="1" applyProtection="1">
      <alignment vertical="top"/>
      <protection locked="0"/>
    </xf>
    <xf numFmtId="0" fontId="13" fillId="4" borderId="5" xfId="1" applyFont="1" applyFill="1" applyBorder="1" applyAlignment="1">
      <alignment horizontal="center" vertical="center"/>
    </xf>
    <xf numFmtId="0" fontId="9" fillId="4" borderId="27" xfId="1" applyFont="1" applyFill="1" applyBorder="1" applyAlignment="1">
      <alignment horizontal="center" vertical="center"/>
    </xf>
    <xf numFmtId="0" fontId="9" fillId="4" borderId="16" xfId="1" applyFont="1" applyFill="1" applyBorder="1" applyAlignment="1">
      <alignment horizontal="center" vertical="center"/>
    </xf>
    <xf numFmtId="0" fontId="13" fillId="4" borderId="3" xfId="1" applyFont="1" applyFill="1" applyBorder="1" applyAlignment="1">
      <alignment horizontal="left" vertical="center"/>
    </xf>
    <xf numFmtId="0" fontId="11" fillId="6" borderId="0" xfId="1" applyFont="1" applyFill="1" applyAlignment="1">
      <alignment horizontal="left" vertical="top"/>
    </xf>
    <xf numFmtId="0" fontId="13" fillId="4" borderId="21" xfId="1" applyFont="1" applyFill="1" applyBorder="1" applyAlignment="1">
      <alignment horizontal="center" vertical="center"/>
    </xf>
    <xf numFmtId="0" fontId="13" fillId="4" borderId="22" xfId="1" applyFont="1" applyFill="1" applyBorder="1" applyAlignment="1">
      <alignment horizontal="left" vertical="center"/>
    </xf>
    <xf numFmtId="0" fontId="5" fillId="5" borderId="0" xfId="1" applyFont="1" applyFill="1" applyAlignment="1">
      <alignment horizontal="center" vertical="center"/>
    </xf>
    <xf numFmtId="0" fontId="9" fillId="4" borderId="28" xfId="1" applyFont="1" applyFill="1" applyBorder="1" applyAlignment="1">
      <alignment horizontal="center" vertical="center"/>
    </xf>
    <xf numFmtId="0" fontId="4" fillId="4" borderId="0" xfId="1" applyFill="1"/>
    <xf numFmtId="0" fontId="9" fillId="4" borderId="0" xfId="1" applyFont="1" applyFill="1" applyAlignment="1">
      <alignment horizontal="left" vertical="center"/>
    </xf>
    <xf numFmtId="0" fontId="11" fillId="4" borderId="0" xfId="1" applyFont="1" applyFill="1" applyAlignment="1">
      <alignment horizontal="left" vertical="top" wrapText="1"/>
    </xf>
    <xf numFmtId="0" fontId="9" fillId="4" borderId="0" xfId="1" applyFont="1" applyFill="1" applyBorder="1" applyAlignment="1">
      <alignment horizontal="center" vertical="center"/>
    </xf>
    <xf numFmtId="0" fontId="9" fillId="4" borderId="0" xfId="1" applyFont="1" applyFill="1" applyBorder="1" applyAlignment="1">
      <alignment horizontal="left" vertical="center"/>
    </xf>
    <xf numFmtId="0" fontId="9" fillId="4" borderId="0" xfId="0" applyFont="1" applyFill="1" applyAlignment="1">
      <alignment horizontal="left" vertical="top"/>
    </xf>
    <xf numFmtId="0" fontId="11" fillId="4" borderId="0" xfId="0" applyFont="1" applyFill="1" applyAlignment="1">
      <alignment horizontal="left" vertical="top"/>
    </xf>
    <xf numFmtId="0" fontId="12" fillId="4" borderId="0" xfId="0" applyFont="1" applyFill="1" applyAlignment="1">
      <alignment horizontal="left" vertical="top"/>
    </xf>
    <xf numFmtId="0" fontId="10" fillId="4" borderId="0" xfId="0" applyFont="1" applyFill="1" applyAlignment="1">
      <alignment horizontal="center" vertical="center"/>
    </xf>
    <xf numFmtId="0" fontId="9" fillId="4" borderId="0" xfId="0" applyFont="1" applyFill="1" applyAlignment="1">
      <alignment horizontal="center" vertical="center"/>
    </xf>
    <xf numFmtId="0" fontId="10" fillId="4" borderId="0" xfId="1" applyFont="1" applyFill="1" applyAlignment="1">
      <alignment horizontal="left" vertical="top" wrapText="1"/>
    </xf>
    <xf numFmtId="0" fontId="9" fillId="4" borderId="0" xfId="1" applyFont="1" applyFill="1" applyAlignment="1">
      <alignment horizontal="left" vertical="top" wrapText="1"/>
    </xf>
    <xf numFmtId="0" fontId="9" fillId="4" borderId="0" xfId="0" quotePrefix="1" applyFont="1" applyFill="1" applyAlignment="1">
      <alignment horizontal="left" vertical="top"/>
    </xf>
    <xf numFmtId="0" fontId="10" fillId="4" borderId="0" xfId="0" applyFont="1" applyFill="1" applyAlignment="1">
      <alignment horizontal="left" vertical="top" wrapText="1"/>
    </xf>
    <xf numFmtId="0" fontId="9" fillId="4" borderId="0" xfId="0" applyFont="1" applyFill="1" applyAlignment="1">
      <alignment horizontal="left" vertical="top" wrapText="1"/>
    </xf>
    <xf numFmtId="0" fontId="9" fillId="4" borderId="2" xfId="0" applyFont="1" applyFill="1" applyBorder="1" applyAlignment="1">
      <alignment horizontal="center" vertical="center"/>
    </xf>
    <xf numFmtId="0" fontId="9" fillId="4" borderId="0" xfId="0" applyFont="1" applyFill="1" applyAlignment="1">
      <alignment vertical="top"/>
    </xf>
    <xf numFmtId="0" fontId="9" fillId="4" borderId="5" xfId="0" applyFont="1" applyFill="1" applyBorder="1" applyAlignment="1">
      <alignment horizontal="center" vertical="center"/>
    </xf>
    <xf numFmtId="0" fontId="9" fillId="4" borderId="8" xfId="0" applyFont="1" applyFill="1" applyBorder="1" applyAlignment="1">
      <alignment horizontal="center" vertical="center"/>
    </xf>
    <xf numFmtId="0" fontId="15" fillId="4" borderId="0" xfId="1" applyFont="1" applyFill="1" applyAlignment="1">
      <alignment horizontal="left" vertical="top"/>
    </xf>
    <xf numFmtId="0" fontId="14" fillId="4" borderId="0" xfId="1" applyFont="1" applyFill="1" applyAlignment="1">
      <alignment vertical="top"/>
    </xf>
    <xf numFmtId="0" fontId="9" fillId="4" borderId="0" xfId="1" applyFont="1" applyFill="1" applyBorder="1" applyAlignment="1" applyProtection="1">
      <alignment horizontal="left" vertical="top"/>
      <protection locked="0"/>
    </xf>
    <xf numFmtId="0" fontId="9" fillId="4" borderId="0" xfId="1" applyFont="1" applyFill="1" applyAlignment="1" applyProtection="1">
      <alignment horizontal="left" vertical="top"/>
      <protection locked="0"/>
    </xf>
    <xf numFmtId="0" fontId="9" fillId="4" borderId="0" xfId="1" applyFont="1" applyFill="1" applyAlignment="1">
      <alignment horizontal="left" vertical="top" wrapText="1"/>
    </xf>
    <xf numFmtId="0" fontId="10" fillId="4" borderId="0" xfId="1" applyFont="1" applyFill="1" applyAlignment="1">
      <alignment horizontal="left" vertical="top" wrapText="1"/>
    </xf>
    <xf numFmtId="0" fontId="9" fillId="3" borderId="4" xfId="1" applyFont="1" applyFill="1" applyBorder="1" applyAlignment="1" applyProtection="1">
      <alignment horizontal="center" vertical="center"/>
      <protection locked="0"/>
    </xf>
    <xf numFmtId="0" fontId="9" fillId="3" borderId="20"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1" xfId="1" applyFont="1" applyFill="1" applyBorder="1" applyAlignment="1" applyProtection="1">
      <alignment horizontal="center" vertical="center"/>
      <protection locked="0"/>
    </xf>
    <xf numFmtId="0" fontId="9" fillId="3" borderId="23" xfId="1" applyFont="1" applyFill="1" applyBorder="1" applyAlignment="1" applyProtection="1">
      <alignment horizontal="center" vertical="center"/>
      <protection locked="0"/>
    </xf>
    <xf numFmtId="0" fontId="9" fillId="4" borderId="29" xfId="1" applyFont="1" applyFill="1" applyBorder="1" applyAlignment="1">
      <alignment horizontal="center" vertical="center"/>
    </xf>
    <xf numFmtId="0" fontId="17" fillId="4" borderId="0" xfId="1" applyFont="1" applyFill="1"/>
    <xf numFmtId="0" fontId="9" fillId="4" borderId="0" xfId="1" applyFont="1" applyFill="1" applyAlignment="1" applyProtection="1">
      <alignment horizontal="center" vertical="center"/>
      <protection locked="0"/>
    </xf>
    <xf numFmtId="0" fontId="9" fillId="0" borderId="2" xfId="1" applyFont="1" applyBorder="1" applyAlignment="1">
      <alignment horizontal="center" vertical="center"/>
    </xf>
    <xf numFmtId="0" fontId="9" fillId="0" borderId="3" xfId="1" applyFont="1" applyBorder="1" applyAlignment="1">
      <alignment horizontal="left" vertical="center"/>
    </xf>
    <xf numFmtId="0" fontId="9" fillId="4" borderId="30" xfId="1" applyFont="1" applyFill="1" applyBorder="1" applyAlignment="1">
      <alignment horizontal="center" vertical="center"/>
    </xf>
    <xf numFmtId="0" fontId="9" fillId="3" borderId="31" xfId="1" applyFont="1" applyFill="1" applyBorder="1" applyAlignment="1" applyProtection="1">
      <alignment horizontal="center" vertical="center"/>
      <protection locked="0"/>
    </xf>
    <xf numFmtId="0" fontId="9" fillId="3" borderId="32" xfId="1" applyFont="1" applyFill="1" applyBorder="1" applyAlignment="1" applyProtection="1">
      <alignment horizontal="center" vertical="center"/>
      <protection locked="0"/>
    </xf>
    <xf numFmtId="0" fontId="18" fillId="0" borderId="0" xfId="2">
      <alignment vertical="center"/>
    </xf>
    <xf numFmtId="0" fontId="19" fillId="0" borderId="0" xfId="2" applyFont="1">
      <alignment vertical="center"/>
    </xf>
    <xf numFmtId="0" fontId="20" fillId="0" borderId="0" xfId="2" applyFont="1">
      <alignment vertical="center"/>
    </xf>
    <xf numFmtId="0" fontId="21" fillId="0" borderId="0" xfId="2" applyFont="1" applyAlignment="1">
      <alignment horizontal="centerContinuous" vertical="center"/>
    </xf>
    <xf numFmtId="0" fontId="18" fillId="0" borderId="35" xfId="2" applyBorder="1">
      <alignment vertical="center"/>
    </xf>
    <xf numFmtId="0" fontId="18" fillId="0" borderId="39" xfId="2" applyBorder="1" applyAlignment="1">
      <alignment vertical="center"/>
    </xf>
    <xf numFmtId="0" fontId="11" fillId="4" borderId="0" xfId="1" applyFont="1" applyFill="1" applyAlignment="1">
      <alignment vertical="top"/>
    </xf>
    <xf numFmtId="0" fontId="18" fillId="0" borderId="0" xfId="2" applyAlignment="1">
      <alignment horizontal="right" vertical="center"/>
    </xf>
    <xf numFmtId="0" fontId="18" fillId="0" borderId="0" xfId="2" applyProtection="1">
      <alignment vertical="center"/>
    </xf>
    <xf numFmtId="0" fontId="11" fillId="4" borderId="0" xfId="1" applyFont="1" applyFill="1" applyAlignment="1" applyProtection="1">
      <alignment horizontal="left" vertical="top" wrapText="1"/>
    </xf>
    <xf numFmtId="0" fontId="13" fillId="0" borderId="5" xfId="1" applyFont="1" applyFill="1" applyBorder="1" applyAlignment="1">
      <alignment horizontal="center" vertical="center"/>
    </xf>
    <xf numFmtId="0" fontId="13" fillId="0" borderId="6" xfId="1" applyFont="1" applyFill="1" applyBorder="1" applyAlignment="1">
      <alignment horizontal="left" vertical="center"/>
    </xf>
    <xf numFmtId="0" fontId="13" fillId="0" borderId="19" xfId="1" applyFont="1" applyFill="1" applyBorder="1" applyAlignment="1">
      <alignment horizontal="center" vertical="center"/>
    </xf>
    <xf numFmtId="0" fontId="13" fillId="0" borderId="0" xfId="1" quotePrefix="1" applyFont="1" applyFill="1" applyAlignment="1">
      <alignment horizontal="left" vertical="top"/>
    </xf>
    <xf numFmtId="0" fontId="13" fillId="0" borderId="0" xfId="1" applyFont="1" applyFill="1" applyAlignment="1">
      <alignment horizontal="left" vertical="center"/>
    </xf>
    <xf numFmtId="0" fontId="13" fillId="0" borderId="0" xfId="1" applyFont="1" applyFill="1" applyAlignment="1">
      <alignment horizontal="center" vertical="center"/>
    </xf>
    <xf numFmtId="0" fontId="13" fillId="0" borderId="0" xfId="1" applyFont="1" applyFill="1" applyAlignment="1">
      <alignment horizontal="left" vertical="top"/>
    </xf>
    <xf numFmtId="0" fontId="13" fillId="0" borderId="2" xfId="1" applyFont="1" applyFill="1" applyBorder="1" applyAlignment="1">
      <alignment horizontal="center" vertical="center"/>
    </xf>
    <xf numFmtId="0" fontId="13" fillId="0" borderId="3" xfId="1" applyFont="1" applyFill="1" applyBorder="1" applyAlignment="1">
      <alignment horizontal="left" vertical="center"/>
    </xf>
    <xf numFmtId="0" fontId="13" fillId="0" borderId="8" xfId="1" applyFont="1" applyFill="1" applyBorder="1" applyAlignment="1">
      <alignment horizontal="center" vertical="center"/>
    </xf>
    <xf numFmtId="0" fontId="13" fillId="0" borderId="9" xfId="1" applyFont="1" applyFill="1" applyBorder="1" applyAlignment="1">
      <alignment horizontal="left" vertical="center"/>
    </xf>
    <xf numFmtId="0" fontId="13" fillId="0" borderId="0" xfId="1" applyFont="1" applyFill="1" applyAlignment="1">
      <alignment horizontal="left" vertical="top" wrapText="1"/>
    </xf>
    <xf numFmtId="0" fontId="13" fillId="0" borderId="21" xfId="1" applyFont="1" applyFill="1" applyBorder="1" applyAlignment="1">
      <alignment horizontal="center" vertical="center"/>
    </xf>
    <xf numFmtId="0" fontId="13" fillId="0" borderId="22" xfId="1" applyFont="1" applyFill="1" applyBorder="1" applyAlignment="1">
      <alignment horizontal="left" vertical="center"/>
    </xf>
    <xf numFmtId="0" fontId="24" fillId="0" borderId="0" xfId="1" applyFont="1" applyFill="1" applyAlignment="1">
      <alignment horizontal="center" vertical="center"/>
    </xf>
    <xf numFmtId="0" fontId="11" fillId="4" borderId="0" xfId="1" applyFont="1" applyFill="1" applyAlignment="1">
      <alignment horizontal="left" vertical="top"/>
    </xf>
    <xf numFmtId="0" fontId="9" fillId="4" borderId="0" xfId="1" applyFont="1" applyFill="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13" fillId="3" borderId="1" xfId="1" applyFont="1" applyFill="1" applyBorder="1" applyAlignment="1" applyProtection="1">
      <alignment horizontal="center" vertical="center"/>
      <protection locked="0"/>
    </xf>
    <xf numFmtId="0" fontId="13" fillId="3" borderId="4" xfId="1" applyFont="1" applyFill="1" applyBorder="1" applyAlignment="1" applyProtection="1">
      <alignment horizontal="center" vertical="center"/>
      <protection locked="0"/>
    </xf>
    <xf numFmtId="0" fontId="13" fillId="3" borderId="7" xfId="1" applyFont="1" applyFill="1" applyBorder="1" applyAlignment="1" applyProtection="1">
      <alignment horizontal="center" vertical="center"/>
      <protection locked="0"/>
    </xf>
    <xf numFmtId="0" fontId="13" fillId="4" borderId="0" xfId="1" quotePrefix="1" applyFont="1" applyFill="1" applyAlignment="1">
      <alignment horizontal="left" vertical="top"/>
    </xf>
    <xf numFmtId="0" fontId="9" fillId="0" borderId="0" xfId="1" applyFont="1" applyFill="1" applyBorder="1" applyAlignment="1" applyProtection="1">
      <alignment horizontal="center" vertical="center"/>
      <protection locked="0"/>
    </xf>
    <xf numFmtId="0" fontId="13" fillId="3" borderId="20" xfId="1" applyFont="1" applyFill="1" applyBorder="1" applyAlignment="1" applyProtection="1">
      <alignment horizontal="center" vertical="center"/>
      <protection locked="0"/>
    </xf>
    <xf numFmtId="0" fontId="25" fillId="4" borderId="0" xfId="1" quotePrefix="1" applyFont="1" applyFill="1" applyAlignment="1">
      <alignment horizontal="left" vertical="top"/>
    </xf>
    <xf numFmtId="0" fontId="14" fillId="4" borderId="0" xfId="1" quotePrefix="1" applyFont="1" applyFill="1" applyAlignment="1">
      <alignment horizontal="left" vertical="top"/>
    </xf>
    <xf numFmtId="0" fontId="10" fillId="0" borderId="0" xfId="1" applyFont="1" applyFill="1" applyAlignment="1">
      <alignment horizontal="left" vertical="top"/>
    </xf>
    <xf numFmtId="0" fontId="5" fillId="0" borderId="0" xfId="1" applyFont="1" applyFill="1" applyAlignment="1">
      <alignment vertical="center" wrapText="1"/>
    </xf>
    <xf numFmtId="0" fontId="6" fillId="0" borderId="0" xfId="1" applyFont="1" applyFill="1" applyAlignment="1">
      <alignment vertical="center" wrapText="1"/>
    </xf>
    <xf numFmtId="0" fontId="9" fillId="0" borderId="0" xfId="1" applyFont="1" applyFill="1" applyAlignment="1">
      <alignment horizontal="left" vertical="top"/>
    </xf>
    <xf numFmtId="0" fontId="9" fillId="0" borderId="0" xfId="1" quotePrefix="1" applyFont="1" applyFill="1" applyBorder="1" applyAlignment="1">
      <alignment horizontal="left" vertical="top"/>
    </xf>
    <xf numFmtId="0" fontId="10" fillId="0" borderId="0"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9" fillId="0" borderId="0" xfId="1" applyFont="1" applyFill="1" applyBorder="1" applyAlignment="1">
      <alignment horizontal="left" vertical="center"/>
    </xf>
    <xf numFmtId="0" fontId="9" fillId="0" borderId="0" xfId="1" applyFont="1" applyFill="1" applyBorder="1" applyAlignment="1">
      <alignment horizontal="left" vertical="top"/>
    </xf>
    <xf numFmtId="0" fontId="9" fillId="0" borderId="0" xfId="0" applyFont="1" applyFill="1" applyAlignment="1">
      <alignment horizontal="left" vertical="top"/>
    </xf>
    <xf numFmtId="0" fontId="11" fillId="0" borderId="0" xfId="1" applyFont="1" applyFill="1" applyAlignment="1">
      <alignment horizontal="left" vertical="top"/>
    </xf>
    <xf numFmtId="0" fontId="14" fillId="0" borderId="0" xfId="1" applyFont="1" applyFill="1" applyAlignment="1">
      <alignment horizontal="left" vertical="top"/>
    </xf>
    <xf numFmtId="0" fontId="9" fillId="3" borderId="51" xfId="1" applyFont="1" applyFill="1" applyBorder="1" applyAlignment="1" applyProtection="1">
      <alignment horizontal="center" vertical="center"/>
      <protection locked="0"/>
    </xf>
    <xf numFmtId="0" fontId="9" fillId="3" borderId="52" xfId="1" applyFont="1" applyFill="1" applyBorder="1" applyAlignment="1" applyProtection="1">
      <alignment horizontal="center" vertical="center"/>
      <protection locked="0"/>
    </xf>
    <xf numFmtId="0" fontId="9" fillId="3" borderId="53" xfId="1" applyFont="1" applyFill="1" applyBorder="1" applyAlignment="1" applyProtection="1">
      <alignment horizontal="center" vertical="center"/>
      <protection locked="0"/>
    </xf>
    <xf numFmtId="0" fontId="9" fillId="3" borderId="54" xfId="1" applyFont="1" applyFill="1" applyBorder="1" applyAlignment="1" applyProtection="1">
      <alignment horizontal="center" vertical="center"/>
      <protection locked="0"/>
    </xf>
    <xf numFmtId="0" fontId="9" fillId="3" borderId="55" xfId="1" applyFont="1" applyFill="1" applyBorder="1" applyAlignment="1" applyProtection="1">
      <alignment horizontal="center" vertical="center"/>
      <protection locked="0"/>
    </xf>
    <xf numFmtId="0" fontId="13" fillId="4" borderId="9" xfId="1" applyFont="1" applyFill="1" applyBorder="1" applyAlignment="1">
      <alignment horizontal="left" vertical="center"/>
    </xf>
    <xf numFmtId="0" fontId="11" fillId="4" borderId="0" xfId="1" applyFont="1" applyFill="1" applyAlignment="1">
      <alignment horizontal="left" vertical="top"/>
    </xf>
    <xf numFmtId="0" fontId="9" fillId="4" borderId="0" xfId="1" applyFont="1" applyFill="1" applyAlignment="1" applyProtection="1">
      <alignment horizontal="left" vertical="top"/>
      <protection locked="0"/>
    </xf>
    <xf numFmtId="0" fontId="18" fillId="0" borderId="40" xfId="2" applyBorder="1" applyAlignment="1" applyProtection="1">
      <alignment horizontal="left" vertical="center"/>
      <protection locked="0"/>
    </xf>
    <xf numFmtId="0" fontId="18" fillId="0" borderId="21" xfId="2" applyBorder="1" applyAlignment="1" applyProtection="1">
      <alignment horizontal="left" vertical="center"/>
      <protection locked="0"/>
    </xf>
    <xf numFmtId="0" fontId="18" fillId="0" borderId="22" xfId="2" applyBorder="1" applyAlignment="1" applyProtection="1">
      <alignment horizontal="left" vertical="center"/>
      <protection locked="0"/>
    </xf>
    <xf numFmtId="0" fontId="18" fillId="0" borderId="36" xfId="2" applyBorder="1" applyAlignment="1" applyProtection="1">
      <alignment horizontal="left" vertical="center"/>
      <protection locked="0"/>
    </xf>
    <xf numFmtId="0" fontId="18" fillId="0" borderId="0" xfId="2" applyAlignment="1" applyProtection="1">
      <alignment horizontal="left" vertical="center"/>
      <protection locked="0"/>
    </xf>
    <xf numFmtId="0" fontId="18" fillId="0" borderId="14" xfId="2" applyBorder="1" applyAlignment="1" applyProtection="1">
      <alignment horizontal="left" vertical="center"/>
      <protection locked="0"/>
    </xf>
    <xf numFmtId="0" fontId="18" fillId="0" borderId="38" xfId="2" applyBorder="1" applyAlignment="1" applyProtection="1">
      <alignment horizontal="left" vertical="center"/>
      <protection locked="0"/>
    </xf>
    <xf numFmtId="0" fontId="18" fillId="0" borderId="29" xfId="2" applyBorder="1" applyAlignment="1" applyProtection="1">
      <alignment horizontal="left" vertical="center"/>
      <protection locked="0"/>
    </xf>
    <xf numFmtId="0" fontId="18" fillId="0" borderId="24" xfId="2" applyBorder="1" applyAlignment="1" applyProtection="1">
      <alignment horizontal="left" vertical="center"/>
      <protection locked="0"/>
    </xf>
    <xf numFmtId="0" fontId="11" fillId="4" borderId="0" xfId="1" applyFont="1" applyFill="1" applyAlignment="1">
      <alignment horizontal="left" vertical="top"/>
    </xf>
    <xf numFmtId="0" fontId="18" fillId="0" borderId="41" xfId="2" applyBorder="1" applyAlignment="1" applyProtection="1">
      <alignment horizontal="left" vertical="center"/>
      <protection locked="0"/>
    </xf>
    <xf numFmtId="0" fontId="18" fillId="0" borderId="42" xfId="2" applyBorder="1" applyAlignment="1" applyProtection="1">
      <alignment horizontal="left" vertical="center"/>
      <protection locked="0"/>
    </xf>
    <xf numFmtId="0" fontId="18" fillId="0" borderId="43" xfId="2" applyBorder="1" applyAlignment="1" applyProtection="1">
      <alignment horizontal="left" vertical="center"/>
      <protection locked="0"/>
    </xf>
    <xf numFmtId="0" fontId="18" fillId="2" borderId="45" xfId="2" applyFill="1" applyBorder="1" applyAlignment="1">
      <alignment vertical="center" wrapText="1"/>
    </xf>
    <xf numFmtId="0" fontId="18" fillId="2" borderId="46" xfId="2" applyFill="1" applyBorder="1" applyAlignment="1">
      <alignment vertical="center" wrapText="1"/>
    </xf>
    <xf numFmtId="0" fontId="18" fillId="2" borderId="47" xfId="2" applyFill="1" applyBorder="1" applyAlignment="1">
      <alignment vertical="center" wrapText="1"/>
    </xf>
    <xf numFmtId="0" fontId="18" fillId="0" borderId="39" xfId="2" applyBorder="1" applyAlignment="1">
      <alignment horizontal="left" vertical="center"/>
    </xf>
    <xf numFmtId="0" fontId="18" fillId="0" borderId="35" xfId="2" applyBorder="1" applyAlignment="1">
      <alignment horizontal="left" vertical="center"/>
    </xf>
    <xf numFmtId="0" fontId="18" fillId="0" borderId="37" xfId="2" applyBorder="1" applyAlignment="1">
      <alignment horizontal="left" vertical="center"/>
    </xf>
    <xf numFmtId="49" fontId="18" fillId="0" borderId="21" xfId="2" applyNumberFormat="1" applyBorder="1" applyAlignment="1" applyProtection="1">
      <alignment horizontal="center" vertical="center"/>
      <protection locked="0"/>
    </xf>
    <xf numFmtId="49" fontId="18" fillId="0" borderId="0" xfId="2" applyNumberFormat="1" applyAlignment="1" applyProtection="1">
      <alignment horizontal="center" vertical="center"/>
      <protection locked="0"/>
    </xf>
    <xf numFmtId="49" fontId="18" fillId="0" borderId="29" xfId="2" applyNumberFormat="1" applyBorder="1" applyAlignment="1" applyProtection="1">
      <alignment horizontal="center" vertical="center"/>
      <protection locked="0"/>
    </xf>
    <xf numFmtId="0" fontId="18" fillId="0" borderId="21" xfId="2" applyBorder="1" applyAlignment="1">
      <alignment horizontal="center" vertical="center"/>
    </xf>
    <xf numFmtId="0" fontId="18" fillId="0" borderId="0" xfId="2" applyAlignment="1">
      <alignment horizontal="center" vertical="center"/>
    </xf>
    <xf numFmtId="0" fontId="18" fillId="0" borderId="29" xfId="2" applyBorder="1" applyAlignment="1">
      <alignment horizontal="center" vertical="center"/>
    </xf>
    <xf numFmtId="49" fontId="18" fillId="0" borderId="22" xfId="2" applyNumberFormat="1" applyBorder="1" applyAlignment="1" applyProtection="1">
      <alignment horizontal="center" vertical="center"/>
      <protection locked="0"/>
    </xf>
    <xf numFmtId="49" fontId="18" fillId="0" borderId="14" xfId="2" applyNumberFormat="1" applyBorder="1" applyAlignment="1" applyProtection="1">
      <alignment horizontal="center" vertical="center"/>
      <protection locked="0"/>
    </xf>
    <xf numFmtId="49" fontId="18" fillId="0" borderId="24" xfId="2" applyNumberFormat="1" applyBorder="1" applyAlignment="1" applyProtection="1">
      <alignment horizontal="center" vertical="center"/>
      <protection locked="0"/>
    </xf>
    <xf numFmtId="0" fontId="18" fillId="0" borderId="44" xfId="2" applyBorder="1" applyAlignment="1">
      <alignment horizontal="left" vertical="center"/>
    </xf>
    <xf numFmtId="0" fontId="18" fillId="0" borderId="30" xfId="2" applyBorder="1" applyAlignment="1" applyProtection="1">
      <alignment horizontal="left" vertical="center"/>
      <protection locked="0"/>
    </xf>
    <xf numFmtId="0" fontId="18" fillId="0" borderId="16" xfId="2" applyBorder="1" applyAlignment="1" applyProtection="1">
      <alignment horizontal="left" vertical="center"/>
      <protection locked="0"/>
    </xf>
    <xf numFmtId="0" fontId="18" fillId="0" borderId="17" xfId="2" applyBorder="1" applyAlignment="1" applyProtection="1">
      <alignment horizontal="left" vertical="center"/>
      <protection locked="0"/>
    </xf>
    <xf numFmtId="0" fontId="18" fillId="0" borderId="0" xfId="2" applyAlignment="1">
      <alignment vertical="center" wrapText="1"/>
    </xf>
    <xf numFmtId="0" fontId="18" fillId="0" borderId="33" xfId="2" applyBorder="1">
      <alignment vertical="center"/>
    </xf>
    <xf numFmtId="0" fontId="18" fillId="0" borderId="35" xfId="2" applyBorder="1">
      <alignment vertical="center"/>
    </xf>
    <xf numFmtId="0" fontId="18" fillId="0" borderId="37" xfId="2" applyBorder="1">
      <alignment vertical="center"/>
    </xf>
    <xf numFmtId="0" fontId="18" fillId="0" borderId="34" xfId="2" applyBorder="1" applyAlignment="1" applyProtection="1">
      <alignment horizontal="left" vertical="center"/>
      <protection locked="0"/>
    </xf>
    <xf numFmtId="0" fontId="18" fillId="0" borderId="11" xfId="2" applyBorder="1" applyAlignment="1" applyProtection="1">
      <alignment horizontal="left" vertical="center"/>
      <protection locked="0"/>
    </xf>
    <xf numFmtId="0" fontId="18" fillId="0" borderId="12" xfId="2" applyBorder="1" applyAlignment="1" applyProtection="1">
      <alignment horizontal="left" vertical="center"/>
      <protection locked="0"/>
    </xf>
    <xf numFmtId="0" fontId="18" fillId="0" borderId="0" xfId="2" applyBorder="1" applyAlignment="1" applyProtection="1">
      <alignment horizontal="left" vertical="center"/>
      <protection locked="0"/>
    </xf>
    <xf numFmtId="0" fontId="18" fillId="0" borderId="39" xfId="2" applyBorder="1">
      <alignment vertical="center"/>
    </xf>
    <xf numFmtId="177" fontId="18" fillId="0" borderId="40" xfId="2" applyNumberFormat="1" applyBorder="1" applyAlignment="1" applyProtection="1">
      <alignment horizontal="center" vertical="center"/>
      <protection locked="0"/>
    </xf>
    <xf numFmtId="177" fontId="18" fillId="0" borderId="21" xfId="2" applyNumberFormat="1" applyBorder="1" applyAlignment="1" applyProtection="1">
      <alignment horizontal="center" vertical="center"/>
      <protection locked="0"/>
    </xf>
    <xf numFmtId="177" fontId="18" fillId="0" borderId="38" xfId="2" applyNumberFormat="1" applyBorder="1" applyAlignment="1" applyProtection="1">
      <alignment horizontal="center" vertical="center"/>
      <protection locked="0"/>
    </xf>
    <xf numFmtId="177" fontId="18" fillId="0" borderId="29" xfId="2" applyNumberFormat="1" applyBorder="1" applyAlignment="1" applyProtection="1">
      <alignment horizontal="center" vertical="center"/>
      <protection locked="0"/>
    </xf>
    <xf numFmtId="178" fontId="18" fillId="0" borderId="21" xfId="2" applyNumberFormat="1" applyBorder="1" applyAlignment="1">
      <alignment horizontal="center" vertical="center"/>
    </xf>
    <xf numFmtId="178" fontId="18" fillId="0" borderId="29" xfId="2" applyNumberFormat="1" applyBorder="1" applyAlignment="1">
      <alignment horizontal="center" vertical="center"/>
    </xf>
    <xf numFmtId="179" fontId="18" fillId="0" borderId="21" xfId="2" applyNumberFormat="1" applyBorder="1" applyAlignment="1" applyProtection="1">
      <alignment horizontal="center" vertical="center"/>
      <protection locked="0"/>
    </xf>
    <xf numFmtId="179" fontId="18" fillId="0" borderId="22" xfId="2" applyNumberFormat="1" applyBorder="1" applyAlignment="1" applyProtection="1">
      <alignment horizontal="center" vertical="center"/>
      <protection locked="0"/>
    </xf>
    <xf numFmtId="179" fontId="18" fillId="0" borderId="29" xfId="2" applyNumberFormat="1" applyBorder="1" applyAlignment="1" applyProtection="1">
      <alignment horizontal="center" vertical="center"/>
      <protection locked="0"/>
    </xf>
    <xf numFmtId="179" fontId="18" fillId="0" borderId="24" xfId="2" applyNumberFormat="1" applyBorder="1" applyAlignment="1" applyProtection="1">
      <alignment horizontal="center" vertical="center"/>
      <protection locked="0"/>
    </xf>
    <xf numFmtId="0" fontId="9" fillId="4" borderId="0" xfId="1" applyFont="1" applyFill="1" applyAlignment="1">
      <alignment horizontal="left" vertical="top" wrapText="1"/>
    </xf>
    <xf numFmtId="0" fontId="9" fillId="4" borderId="10" xfId="1" applyFont="1" applyFill="1" applyBorder="1" applyAlignment="1" applyProtection="1">
      <alignment horizontal="left" vertical="top"/>
      <protection locked="0"/>
    </xf>
    <xf numFmtId="0" fontId="9" fillId="4" borderId="11" xfId="1" applyFont="1" applyFill="1" applyBorder="1" applyAlignment="1" applyProtection="1">
      <alignment horizontal="left" vertical="top"/>
      <protection locked="0"/>
    </xf>
    <xf numFmtId="0" fontId="9" fillId="4" borderId="12" xfId="1" applyFont="1" applyFill="1" applyBorder="1" applyAlignment="1" applyProtection="1">
      <alignment horizontal="left" vertical="top"/>
      <protection locked="0"/>
    </xf>
    <xf numFmtId="0" fontId="9" fillId="4" borderId="13" xfId="1" applyFont="1" applyFill="1" applyBorder="1" applyAlignment="1" applyProtection="1">
      <alignment horizontal="left" vertical="top"/>
      <protection locked="0"/>
    </xf>
    <xf numFmtId="0" fontId="9" fillId="4" borderId="0" xfId="1" applyFont="1" applyFill="1" applyAlignment="1" applyProtection="1">
      <alignment horizontal="left" vertical="top"/>
      <protection locked="0"/>
    </xf>
    <xf numFmtId="0" fontId="9" fillId="4" borderId="14" xfId="1" applyFont="1" applyFill="1" applyBorder="1" applyAlignment="1" applyProtection="1">
      <alignment horizontal="left" vertical="top"/>
      <protection locked="0"/>
    </xf>
    <xf numFmtId="0" fontId="9" fillId="4" borderId="15" xfId="1" applyFont="1" applyFill="1" applyBorder="1" applyAlignment="1" applyProtection="1">
      <alignment horizontal="left" vertical="top"/>
      <protection locked="0"/>
    </xf>
    <xf numFmtId="0" fontId="9" fillId="4" borderId="16" xfId="1" applyFont="1" applyFill="1" applyBorder="1" applyAlignment="1" applyProtection="1">
      <alignment horizontal="left" vertical="top"/>
      <protection locked="0"/>
    </xf>
    <xf numFmtId="0" fontId="9" fillId="4" borderId="17" xfId="1" applyFont="1" applyFill="1" applyBorder="1" applyAlignment="1" applyProtection="1">
      <alignment horizontal="left" vertical="top"/>
      <protection locked="0"/>
    </xf>
    <xf numFmtId="0" fontId="13" fillId="4" borderId="0" xfId="1" applyFont="1" applyFill="1" applyAlignment="1">
      <alignment horizontal="left" vertical="top" wrapText="1"/>
    </xf>
    <xf numFmtId="0" fontId="9" fillId="4" borderId="0" xfId="1" applyFont="1" applyFill="1" applyAlignment="1" applyProtection="1">
      <alignment horizontal="left" vertical="top" wrapText="1"/>
      <protection locked="0"/>
    </xf>
    <xf numFmtId="0" fontId="17" fillId="0" borderId="0" xfId="0" applyFont="1" applyAlignment="1">
      <alignment horizontal="left" vertical="top"/>
    </xf>
    <xf numFmtId="0" fontId="13" fillId="0" borderId="0" xfId="1" applyFont="1" applyFill="1" applyAlignment="1">
      <alignment horizontal="left" vertical="top" wrapText="1"/>
    </xf>
    <xf numFmtId="176" fontId="9" fillId="4" borderId="25" xfId="1" applyNumberFormat="1" applyFont="1" applyFill="1" applyBorder="1" applyAlignment="1" applyProtection="1">
      <alignment horizontal="center" vertical="top"/>
      <protection locked="0"/>
    </xf>
    <xf numFmtId="176" fontId="9" fillId="4" borderId="26" xfId="1" applyNumberFormat="1" applyFont="1" applyFill="1" applyBorder="1" applyAlignment="1" applyProtection="1">
      <alignment horizontal="center" vertical="top"/>
      <protection locked="0"/>
    </xf>
    <xf numFmtId="0" fontId="9" fillId="4" borderId="0" xfId="0" applyFont="1" applyFill="1" applyAlignment="1">
      <alignment horizontal="left" vertical="top" wrapText="1"/>
    </xf>
    <xf numFmtId="0" fontId="13" fillId="0" borderId="0" xfId="1" applyFont="1" applyFill="1" applyAlignment="1">
      <alignment horizontal="left" vertical="center" wrapText="1"/>
    </xf>
    <xf numFmtId="0" fontId="13" fillId="0" borderId="10" xfId="1" applyFont="1" applyFill="1" applyBorder="1" applyAlignment="1" applyProtection="1">
      <alignment horizontal="left" vertical="top"/>
      <protection locked="0"/>
    </xf>
    <xf numFmtId="0" fontId="13" fillId="0" borderId="11" xfId="1" applyFont="1" applyFill="1" applyBorder="1" applyAlignment="1" applyProtection="1">
      <alignment horizontal="left" vertical="top"/>
      <protection locked="0"/>
    </xf>
    <xf numFmtId="0" fontId="13" fillId="0" borderId="12" xfId="1" applyFont="1" applyFill="1" applyBorder="1" applyAlignment="1" applyProtection="1">
      <alignment horizontal="left" vertical="top"/>
      <protection locked="0"/>
    </xf>
    <xf numFmtId="0" fontId="13" fillId="0" borderId="13" xfId="1" applyFont="1" applyFill="1" applyBorder="1" applyAlignment="1" applyProtection="1">
      <alignment horizontal="left" vertical="top"/>
      <protection locked="0"/>
    </xf>
    <xf numFmtId="0" fontId="13" fillId="0" borderId="0" xfId="1" applyFont="1" applyFill="1" applyAlignment="1" applyProtection="1">
      <alignment horizontal="left" vertical="top"/>
      <protection locked="0"/>
    </xf>
    <xf numFmtId="0" fontId="13" fillId="0" borderId="14" xfId="1" applyFont="1" applyFill="1" applyBorder="1" applyAlignment="1" applyProtection="1">
      <alignment horizontal="left" vertical="top"/>
      <protection locked="0"/>
    </xf>
    <xf numFmtId="0" fontId="13" fillId="0" borderId="15" xfId="1" applyFont="1" applyFill="1" applyBorder="1" applyAlignment="1" applyProtection="1">
      <alignment horizontal="left" vertical="top"/>
      <protection locked="0"/>
    </xf>
    <xf numFmtId="0" fontId="13" fillId="0" borderId="16" xfId="1" applyFont="1" applyFill="1" applyBorder="1" applyAlignment="1" applyProtection="1">
      <alignment horizontal="left" vertical="top"/>
      <protection locked="0"/>
    </xf>
    <xf numFmtId="0" fontId="13" fillId="0" borderId="17" xfId="1" applyFont="1" applyFill="1" applyBorder="1" applyAlignment="1" applyProtection="1">
      <alignment horizontal="left" vertical="top"/>
      <protection locked="0"/>
    </xf>
    <xf numFmtId="0" fontId="9" fillId="0" borderId="0" xfId="1" applyFont="1" applyFill="1" applyBorder="1" applyAlignment="1">
      <alignment horizontal="left" vertical="top" wrapText="1"/>
    </xf>
    <xf numFmtId="0" fontId="9" fillId="4" borderId="0" xfId="1" applyFont="1" applyFill="1" applyBorder="1" applyAlignment="1" applyProtection="1">
      <alignment horizontal="left" vertical="top"/>
      <protection locked="0"/>
    </xf>
    <xf numFmtId="0" fontId="18" fillId="0" borderId="0" xfId="2" applyAlignment="1" applyProtection="1">
      <alignment horizontal="left" vertical="center" wrapText="1"/>
    </xf>
    <xf numFmtId="0" fontId="22" fillId="0" borderId="0" xfId="2" applyFont="1" applyAlignment="1" applyProtection="1">
      <alignment horizontal="left" vertical="center" shrinkToFit="1"/>
    </xf>
    <xf numFmtId="0" fontId="22" fillId="0" borderId="48" xfId="2" applyFont="1" applyBorder="1" applyAlignment="1" applyProtection="1">
      <alignment horizontal="left" vertical="center" shrinkToFit="1"/>
    </xf>
    <xf numFmtId="0" fontId="23" fillId="3" borderId="40" xfId="2" applyFont="1" applyFill="1" applyBorder="1" applyAlignment="1" applyProtection="1">
      <alignment horizontal="center" vertical="center"/>
      <protection locked="0"/>
    </xf>
    <xf numFmtId="0" fontId="23" fillId="3" borderId="21" xfId="2" applyFont="1" applyFill="1" applyBorder="1" applyAlignment="1" applyProtection="1">
      <alignment horizontal="center" vertical="center"/>
      <protection locked="0"/>
    </xf>
    <xf numFmtId="0" fontId="23" fillId="3" borderId="49" xfId="2" applyFont="1" applyFill="1" applyBorder="1" applyAlignment="1" applyProtection="1">
      <alignment horizontal="center" vertical="center"/>
      <protection locked="0"/>
    </xf>
    <xf numFmtId="0" fontId="23" fillId="3" borderId="38" xfId="2" applyFont="1" applyFill="1" applyBorder="1" applyAlignment="1" applyProtection="1">
      <alignment horizontal="center" vertical="center"/>
      <protection locked="0"/>
    </xf>
    <xf numFmtId="0" fontId="23" fillId="3" borderId="29" xfId="2" applyFont="1" applyFill="1" applyBorder="1" applyAlignment="1" applyProtection="1">
      <alignment horizontal="center" vertical="center"/>
      <protection locked="0"/>
    </xf>
    <xf numFmtId="0" fontId="23" fillId="3" borderId="50" xfId="2" applyFont="1" applyFill="1" applyBorder="1" applyAlignment="1" applyProtection="1">
      <alignment horizontal="center" vertical="center"/>
      <protection locked="0"/>
    </xf>
    <xf numFmtId="0" fontId="18" fillId="0" borderId="40" xfId="2" applyBorder="1" applyAlignment="1" applyProtection="1">
      <alignment horizontal="left" vertical="top" wrapText="1"/>
      <protection locked="0"/>
    </xf>
    <xf numFmtId="0" fontId="18" fillId="0" borderId="21" xfId="2" applyBorder="1" applyAlignment="1" applyProtection="1">
      <alignment horizontal="left" vertical="top" wrapText="1"/>
      <protection locked="0"/>
    </xf>
    <xf numFmtId="0" fontId="18" fillId="0" borderId="49" xfId="2" applyBorder="1" applyAlignment="1" applyProtection="1">
      <alignment horizontal="left" vertical="top" wrapText="1"/>
      <protection locked="0"/>
    </xf>
    <xf numFmtId="0" fontId="18" fillId="0" borderId="36" xfId="2" applyBorder="1" applyAlignment="1" applyProtection="1">
      <alignment horizontal="left" vertical="top" wrapText="1"/>
      <protection locked="0"/>
    </xf>
    <xf numFmtId="0" fontId="18" fillId="0" borderId="0" xfId="2" applyAlignment="1" applyProtection="1">
      <alignment horizontal="left" vertical="top" wrapText="1"/>
      <protection locked="0"/>
    </xf>
    <xf numFmtId="0" fontId="18" fillId="0" borderId="48" xfId="2" applyBorder="1" applyAlignment="1" applyProtection="1">
      <alignment horizontal="left" vertical="top" wrapText="1"/>
      <protection locked="0"/>
    </xf>
    <xf numFmtId="0" fontId="18" fillId="0" borderId="38" xfId="2" applyBorder="1" applyAlignment="1" applyProtection="1">
      <alignment horizontal="left" vertical="top" wrapText="1"/>
      <protection locked="0"/>
    </xf>
    <xf numFmtId="0" fontId="18" fillId="0" borderId="29" xfId="2" applyBorder="1" applyAlignment="1" applyProtection="1">
      <alignment horizontal="left" vertical="top" wrapText="1"/>
      <protection locked="0"/>
    </xf>
    <xf numFmtId="0" fontId="18" fillId="0" borderId="50" xfId="2" applyBorder="1" applyAlignment="1" applyProtection="1">
      <alignment horizontal="left" vertical="top" wrapText="1"/>
      <protection locked="0"/>
    </xf>
    <xf numFmtId="0" fontId="13" fillId="4" borderId="3" xfId="0" applyFont="1" applyFill="1" applyBorder="1" applyAlignment="1">
      <alignment horizontal="left" vertical="center"/>
    </xf>
    <xf numFmtId="0" fontId="13" fillId="4" borderId="6" xfId="0" applyFont="1" applyFill="1" applyBorder="1" applyAlignment="1">
      <alignment horizontal="left" vertical="center"/>
    </xf>
    <xf numFmtId="0" fontId="13" fillId="4" borderId="9" xfId="0" applyFont="1" applyFill="1" applyBorder="1" applyAlignment="1">
      <alignment horizontal="left" vertical="center"/>
    </xf>
    <xf numFmtId="0" fontId="13" fillId="4" borderId="0" xfId="1" applyFont="1" applyFill="1" applyAlignment="1" applyProtection="1">
      <alignment horizontal="left" vertical="top"/>
      <protection locked="0"/>
    </xf>
  </cellXfs>
  <cellStyles count="3">
    <cellStyle name="標準" xfId="0" builtinId="0"/>
    <cellStyle name="標準 2" xfId="1"/>
    <cellStyle name="標準 2 2" xfId="2"/>
  </cellStyles>
  <dxfs count="25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2CC"/>
        </patternFill>
      </fill>
    </dxf>
    <dxf>
      <fill>
        <patternFill>
          <bgColor theme="5" tint="0.59996337778862885"/>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2CC"/>
        </patternFill>
      </fill>
    </dxf>
    <dxf>
      <fill>
        <patternFill>
          <bgColor rgb="FFFFF2CC"/>
        </patternFill>
      </fill>
    </dxf>
  </dxfs>
  <tableStyles count="0" defaultTableStyle="TableStyleMedium2" defaultPivotStyle="PivotStyleLight16"/>
  <colors>
    <mruColors>
      <color rgb="FF00808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2695575</xdr:colOff>
      <xdr:row>5</xdr:row>
      <xdr:rowOff>381000</xdr:rowOff>
    </xdr:from>
    <xdr:ext cx="184731" cy="264560"/>
    <xdr:sp macro="" textlink="">
      <xdr:nvSpPr>
        <xdr:cNvPr id="2" name="テキスト ボックス 1">
          <a:extLst>
            <a:ext uri="{FF2B5EF4-FFF2-40B4-BE49-F238E27FC236}">
              <a16:creationId xmlns:a16="http://schemas.microsoft.com/office/drawing/2014/main" id="{31BD816D-1559-49CB-8B09-9D8B86086D04}"/>
            </a:ext>
          </a:extLst>
        </xdr:cNvPr>
        <xdr:cNvSpPr txBox="1"/>
      </xdr:nvSpPr>
      <xdr:spPr>
        <a:xfrm>
          <a:off x="7820025" y="109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381000</xdr:rowOff>
    </xdr:from>
    <xdr:ext cx="184731" cy="264560"/>
    <xdr:sp macro="" textlink="">
      <xdr:nvSpPr>
        <xdr:cNvPr id="3" name="テキスト ボックス 2">
          <a:extLst>
            <a:ext uri="{FF2B5EF4-FFF2-40B4-BE49-F238E27FC236}">
              <a16:creationId xmlns:a16="http://schemas.microsoft.com/office/drawing/2014/main" id="{7FBB39A1-BC72-409D-A9F0-59B48DFF7459}"/>
            </a:ext>
          </a:extLst>
        </xdr:cNvPr>
        <xdr:cNvSpPr txBox="1"/>
      </xdr:nvSpPr>
      <xdr:spPr>
        <a:xfrm>
          <a:off x="0" y="109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150</xdr:row>
      <xdr:rowOff>381000</xdr:rowOff>
    </xdr:from>
    <xdr:ext cx="184731" cy="264560"/>
    <xdr:sp macro="" textlink="">
      <xdr:nvSpPr>
        <xdr:cNvPr id="4" name="テキスト ボックス 3">
          <a:extLst>
            <a:ext uri="{FF2B5EF4-FFF2-40B4-BE49-F238E27FC236}">
              <a16:creationId xmlns:a16="http://schemas.microsoft.com/office/drawing/2014/main" id="{EAAB406D-CD89-4259-A751-FC0C8416C837}"/>
            </a:ext>
          </a:extLst>
        </xdr:cNvPr>
        <xdr:cNvSpPr txBox="1"/>
      </xdr:nvSpPr>
      <xdr:spPr>
        <a:xfrm>
          <a:off x="7820025" y="4068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150</xdr:row>
      <xdr:rowOff>381000</xdr:rowOff>
    </xdr:from>
    <xdr:ext cx="184731" cy="264560"/>
    <xdr:sp macro="" textlink="">
      <xdr:nvSpPr>
        <xdr:cNvPr id="5" name="テキスト ボックス 4">
          <a:extLst>
            <a:ext uri="{FF2B5EF4-FFF2-40B4-BE49-F238E27FC236}">
              <a16:creationId xmlns:a16="http://schemas.microsoft.com/office/drawing/2014/main" id="{8BDB4E94-56BC-4E20-8BC9-A8E0F3A9D3E6}"/>
            </a:ext>
          </a:extLst>
        </xdr:cNvPr>
        <xdr:cNvSpPr txBox="1"/>
      </xdr:nvSpPr>
      <xdr:spPr>
        <a:xfrm>
          <a:off x="0" y="4068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267</xdr:row>
      <xdr:rowOff>381000</xdr:rowOff>
    </xdr:from>
    <xdr:ext cx="184731" cy="264560"/>
    <xdr:sp macro="" textlink="">
      <xdr:nvSpPr>
        <xdr:cNvPr id="6" name="テキスト ボックス 5">
          <a:extLst>
            <a:ext uri="{FF2B5EF4-FFF2-40B4-BE49-F238E27FC236}">
              <a16:creationId xmlns:a16="http://schemas.microsoft.com/office/drawing/2014/main" id="{CCAAA904-092D-4AA2-A907-C5C4E3278FB0}"/>
            </a:ext>
          </a:extLst>
        </xdr:cNvPr>
        <xdr:cNvSpPr txBox="1"/>
      </xdr:nvSpPr>
      <xdr:spPr>
        <a:xfrm>
          <a:off x="7820025" y="641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267</xdr:row>
      <xdr:rowOff>381000</xdr:rowOff>
    </xdr:from>
    <xdr:ext cx="184731" cy="264560"/>
    <xdr:sp macro="" textlink="">
      <xdr:nvSpPr>
        <xdr:cNvPr id="7" name="テキスト ボックス 6">
          <a:extLst>
            <a:ext uri="{FF2B5EF4-FFF2-40B4-BE49-F238E27FC236}">
              <a16:creationId xmlns:a16="http://schemas.microsoft.com/office/drawing/2014/main" id="{69170F89-7CCA-40FC-B7AF-BCDB89EC8CB5}"/>
            </a:ext>
          </a:extLst>
        </xdr:cNvPr>
        <xdr:cNvSpPr txBox="1"/>
      </xdr:nvSpPr>
      <xdr:spPr>
        <a:xfrm>
          <a:off x="0" y="641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317</xdr:row>
      <xdr:rowOff>0</xdr:rowOff>
    </xdr:from>
    <xdr:ext cx="184731" cy="264560"/>
    <xdr:sp macro="" textlink="">
      <xdr:nvSpPr>
        <xdr:cNvPr id="8" name="テキスト ボックス 7">
          <a:extLst>
            <a:ext uri="{FF2B5EF4-FFF2-40B4-BE49-F238E27FC236}">
              <a16:creationId xmlns:a16="http://schemas.microsoft.com/office/drawing/2014/main" id="{2311F128-5948-4FEC-9C37-BD87A927ADDC}"/>
            </a:ext>
          </a:extLst>
        </xdr:cNvPr>
        <xdr:cNvSpPr txBox="1"/>
      </xdr:nvSpPr>
      <xdr:spPr>
        <a:xfrm>
          <a:off x="7820025" y="7878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317</xdr:row>
      <xdr:rowOff>0</xdr:rowOff>
    </xdr:from>
    <xdr:ext cx="184731" cy="264560"/>
    <xdr:sp macro="" textlink="">
      <xdr:nvSpPr>
        <xdr:cNvPr id="9" name="テキスト ボックス 8">
          <a:extLst>
            <a:ext uri="{FF2B5EF4-FFF2-40B4-BE49-F238E27FC236}">
              <a16:creationId xmlns:a16="http://schemas.microsoft.com/office/drawing/2014/main" id="{0D9A58C3-B95F-41C2-9393-C3169C252528}"/>
            </a:ext>
          </a:extLst>
        </xdr:cNvPr>
        <xdr:cNvSpPr txBox="1"/>
      </xdr:nvSpPr>
      <xdr:spPr>
        <a:xfrm>
          <a:off x="0" y="7878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353</xdr:row>
      <xdr:rowOff>381000</xdr:rowOff>
    </xdr:from>
    <xdr:ext cx="184731" cy="264560"/>
    <xdr:sp macro="" textlink="">
      <xdr:nvSpPr>
        <xdr:cNvPr id="10" name="テキスト ボックス 9">
          <a:extLst>
            <a:ext uri="{FF2B5EF4-FFF2-40B4-BE49-F238E27FC236}">
              <a16:creationId xmlns:a16="http://schemas.microsoft.com/office/drawing/2014/main" id="{4ED1157A-6714-4845-99E6-B83A93CB7A5D}"/>
            </a:ext>
          </a:extLst>
        </xdr:cNvPr>
        <xdr:cNvSpPr txBox="1"/>
      </xdr:nvSpPr>
      <xdr:spPr>
        <a:xfrm>
          <a:off x="7820025" y="8700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353</xdr:row>
      <xdr:rowOff>381000</xdr:rowOff>
    </xdr:from>
    <xdr:ext cx="184731" cy="264560"/>
    <xdr:sp macro="" textlink="">
      <xdr:nvSpPr>
        <xdr:cNvPr id="11" name="テキスト ボックス 10">
          <a:extLst>
            <a:ext uri="{FF2B5EF4-FFF2-40B4-BE49-F238E27FC236}">
              <a16:creationId xmlns:a16="http://schemas.microsoft.com/office/drawing/2014/main" id="{7FF9E277-E366-4AB0-9DAC-BD929255DA30}"/>
            </a:ext>
          </a:extLst>
        </xdr:cNvPr>
        <xdr:cNvSpPr txBox="1"/>
      </xdr:nvSpPr>
      <xdr:spPr>
        <a:xfrm>
          <a:off x="0" y="8700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429</xdr:row>
      <xdr:rowOff>381000</xdr:rowOff>
    </xdr:from>
    <xdr:ext cx="184731" cy="264560"/>
    <xdr:sp macro="" textlink="">
      <xdr:nvSpPr>
        <xdr:cNvPr id="12" name="テキスト ボックス 11">
          <a:extLst>
            <a:ext uri="{FF2B5EF4-FFF2-40B4-BE49-F238E27FC236}">
              <a16:creationId xmlns:a16="http://schemas.microsoft.com/office/drawing/2014/main" id="{707C2D4E-C22E-4843-B9E8-7BF019173DBC}"/>
            </a:ext>
          </a:extLst>
        </xdr:cNvPr>
        <xdr:cNvSpPr txBox="1"/>
      </xdr:nvSpPr>
      <xdr:spPr>
        <a:xfrm>
          <a:off x="7820025" y="11325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429</xdr:row>
      <xdr:rowOff>381000</xdr:rowOff>
    </xdr:from>
    <xdr:ext cx="184731" cy="264560"/>
    <xdr:sp macro="" textlink="">
      <xdr:nvSpPr>
        <xdr:cNvPr id="13" name="テキスト ボックス 12">
          <a:extLst>
            <a:ext uri="{FF2B5EF4-FFF2-40B4-BE49-F238E27FC236}">
              <a16:creationId xmlns:a16="http://schemas.microsoft.com/office/drawing/2014/main" id="{BA475978-18A2-4EA5-816E-BAF38CFDDD1C}"/>
            </a:ext>
          </a:extLst>
        </xdr:cNvPr>
        <xdr:cNvSpPr txBox="1"/>
      </xdr:nvSpPr>
      <xdr:spPr>
        <a:xfrm>
          <a:off x="0" y="11325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508</xdr:row>
      <xdr:rowOff>0</xdr:rowOff>
    </xdr:from>
    <xdr:ext cx="184731" cy="264560"/>
    <xdr:sp macro="" textlink="">
      <xdr:nvSpPr>
        <xdr:cNvPr id="14" name="テキスト ボックス 13">
          <a:extLst>
            <a:ext uri="{FF2B5EF4-FFF2-40B4-BE49-F238E27FC236}">
              <a16:creationId xmlns:a16="http://schemas.microsoft.com/office/drawing/2014/main" id="{BF018183-D6DF-4FD1-8DB7-1D0C1112D044}"/>
            </a:ext>
          </a:extLst>
        </xdr:cNvPr>
        <xdr:cNvSpPr txBox="1"/>
      </xdr:nvSpPr>
      <xdr:spPr>
        <a:xfrm>
          <a:off x="7820025" y="1303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508</xdr:row>
      <xdr:rowOff>0</xdr:rowOff>
    </xdr:from>
    <xdr:ext cx="184731" cy="264560"/>
    <xdr:sp macro="" textlink="">
      <xdr:nvSpPr>
        <xdr:cNvPr id="15" name="テキスト ボックス 14">
          <a:extLst>
            <a:ext uri="{FF2B5EF4-FFF2-40B4-BE49-F238E27FC236}">
              <a16:creationId xmlns:a16="http://schemas.microsoft.com/office/drawing/2014/main" id="{3C122A59-425C-4E0B-BE2D-1EE94269EF15}"/>
            </a:ext>
          </a:extLst>
        </xdr:cNvPr>
        <xdr:cNvSpPr txBox="1"/>
      </xdr:nvSpPr>
      <xdr:spPr>
        <a:xfrm>
          <a:off x="0" y="1303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0</xdr:col>
      <xdr:colOff>315611</xdr:colOff>
      <xdr:row>4</xdr:row>
      <xdr:rowOff>127463</xdr:rowOff>
    </xdr:from>
    <xdr:to>
      <xdr:col>3</xdr:col>
      <xdr:colOff>5543766</xdr:colOff>
      <xdr:row>22</xdr:row>
      <xdr:rowOff>91535</xdr:rowOff>
    </xdr:to>
    <xdr:pic>
      <xdr:nvPicPr>
        <xdr:cNvPr id="16" name="図 15">
          <a:extLst>
            <a:ext uri="{FF2B5EF4-FFF2-40B4-BE49-F238E27FC236}">
              <a16:creationId xmlns:a16="http://schemas.microsoft.com/office/drawing/2014/main" id="{2E246713-B51B-4CFD-AFD3-0B414D0F41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2907"/>
        <a:stretch/>
      </xdr:blipFill>
      <xdr:spPr>
        <a:xfrm>
          <a:off x="315611" y="1047856"/>
          <a:ext cx="6576638" cy="3838286"/>
        </a:xfrm>
        <a:prstGeom prst="rect">
          <a:avLst/>
        </a:prstGeom>
      </xdr:spPr>
    </xdr:pic>
    <xdr:clientData/>
  </xdr:twoCellAnchor>
  <xdr:twoCellAnchor>
    <xdr:from>
      <xdr:col>3</xdr:col>
      <xdr:colOff>648897</xdr:colOff>
      <xdr:row>5</xdr:row>
      <xdr:rowOff>387631</xdr:rowOff>
    </xdr:from>
    <xdr:to>
      <xdr:col>3</xdr:col>
      <xdr:colOff>2550534</xdr:colOff>
      <xdr:row>10</xdr:row>
      <xdr:rowOff>104726</xdr:rowOff>
    </xdr:to>
    <xdr:sp macro="" textlink="">
      <xdr:nvSpPr>
        <xdr:cNvPr id="17" name="吹き出し: 角を丸めた四角形 17">
          <a:extLst>
            <a:ext uri="{FF2B5EF4-FFF2-40B4-BE49-F238E27FC236}">
              <a16:creationId xmlns:a16="http://schemas.microsoft.com/office/drawing/2014/main" id="{82F87790-6F99-45D5-9878-FF5995CE6D75}"/>
            </a:ext>
          </a:extLst>
        </xdr:cNvPr>
        <xdr:cNvSpPr/>
      </xdr:nvSpPr>
      <xdr:spPr>
        <a:xfrm>
          <a:off x="1997380" y="1511367"/>
          <a:ext cx="1901637" cy="947853"/>
        </a:xfrm>
        <a:prstGeom prst="wedgeRoundRectCallout">
          <a:avLst>
            <a:gd name="adj1" fmla="val -74535"/>
            <a:gd name="adj2" fmla="val 3055"/>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該当する選択肢につきまして、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u="sng">
              <a:solidFill>
                <a:sysClr val="windowText" lastClr="000000"/>
              </a:solidFill>
              <a:latin typeface="Meiryo UI" panose="020B0604030504040204" pitchFamily="50" charset="-128"/>
              <a:ea typeface="Meiryo UI" panose="020B0604030504040204" pitchFamily="50" charset="-128"/>
            </a:rPr>
            <a:t>プルダウンから「レ」をご選択ください。</a:t>
          </a:r>
        </a:p>
      </xdr:txBody>
    </xdr:sp>
    <xdr:clientData/>
  </xdr:twoCellAnchor>
  <xdr:twoCellAnchor>
    <xdr:from>
      <xdr:col>0</xdr:col>
      <xdr:colOff>0</xdr:colOff>
      <xdr:row>0</xdr:row>
      <xdr:rowOff>0</xdr:rowOff>
    </xdr:from>
    <xdr:to>
      <xdr:col>7</xdr:col>
      <xdr:colOff>84667</xdr:colOff>
      <xdr:row>2</xdr:row>
      <xdr:rowOff>31750</xdr:rowOff>
    </xdr:to>
    <xdr:sp macro="" textlink="">
      <xdr:nvSpPr>
        <xdr:cNvPr id="22" name="正方形/長方形 21">
          <a:extLst>
            <a:ext uri="{FF2B5EF4-FFF2-40B4-BE49-F238E27FC236}">
              <a16:creationId xmlns:a16="http://schemas.microsoft.com/office/drawing/2014/main" id="{0DF3A7E1-73C5-4C88-90E2-2991DB228AB8}"/>
            </a:ext>
          </a:extLst>
        </xdr:cNvPr>
        <xdr:cNvSpPr/>
      </xdr:nvSpPr>
      <xdr:spPr>
        <a:xfrm>
          <a:off x="0" y="0"/>
          <a:ext cx="11186584"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ＭＳ Ｐゴシック" panose="020B0600070205080204" pitchFamily="50" charset="-128"/>
              <a:ea typeface="ＭＳ Ｐゴシック" panose="020B0600070205080204" pitchFamily="50" charset="-128"/>
            </a:rPr>
            <a:t>2024</a:t>
          </a:r>
          <a:r>
            <a:rPr kumimoji="1" lang="ja-JP" altLang="en-US" sz="2400" b="1">
              <a:latin typeface="ＭＳ Ｐゴシック" panose="020B0600070205080204" pitchFamily="50" charset="-128"/>
              <a:ea typeface="ＭＳ Ｐゴシック" panose="020B0600070205080204" pitchFamily="50" charset="-128"/>
            </a:rPr>
            <a:t>年度　企業様向けアンケート</a:t>
          </a:r>
        </a:p>
      </xdr:txBody>
    </xdr:sp>
    <xdr:clientData/>
  </xdr:twoCellAnchor>
  <xdr:twoCellAnchor>
    <xdr:from>
      <xdr:col>3</xdr:col>
      <xdr:colOff>1649111</xdr:colOff>
      <xdr:row>15</xdr:row>
      <xdr:rowOff>39326</xdr:rowOff>
    </xdr:from>
    <xdr:to>
      <xdr:col>3</xdr:col>
      <xdr:colOff>3592211</xdr:colOff>
      <xdr:row>21</xdr:row>
      <xdr:rowOff>34845</xdr:rowOff>
    </xdr:to>
    <xdr:sp macro="" textlink="">
      <xdr:nvSpPr>
        <xdr:cNvPr id="24" name="吹き出し: 角を丸めた四角形 19">
          <a:extLst>
            <a:ext uri="{FF2B5EF4-FFF2-40B4-BE49-F238E27FC236}">
              <a16:creationId xmlns:a16="http://schemas.microsoft.com/office/drawing/2014/main" id="{0459DDD2-C2C4-4D0F-8D5B-C1FE18024C60}"/>
            </a:ext>
          </a:extLst>
        </xdr:cNvPr>
        <xdr:cNvSpPr/>
      </xdr:nvSpPr>
      <xdr:spPr>
        <a:xfrm>
          <a:off x="2993817" y="3389885"/>
          <a:ext cx="1943100" cy="1205754"/>
        </a:xfrm>
        <a:prstGeom prst="wedgeRoundRectCallout">
          <a:avLst>
            <a:gd name="adj1" fmla="val -65488"/>
            <a:gd name="adj2" fmla="val 33296"/>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「その他」を選択した場合は、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u="sng">
              <a:solidFill>
                <a:sysClr val="windowText" lastClr="000000"/>
              </a:solidFill>
              <a:latin typeface="Meiryo UI" panose="020B0604030504040204" pitchFamily="50" charset="-128"/>
              <a:ea typeface="Meiryo UI" panose="020B0604030504040204" pitchFamily="50" charset="-128"/>
            </a:rPr>
            <a:t>「その他 記入欄」に具体的な内容を記載いただけますよう、お願いいたします。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537882</xdr:colOff>
      <xdr:row>1</xdr:row>
      <xdr:rowOff>1333500</xdr:rowOff>
    </xdr:from>
    <xdr:to>
      <xdr:col>15</xdr:col>
      <xdr:colOff>265578</xdr:colOff>
      <xdr:row>6</xdr:row>
      <xdr:rowOff>57271</xdr:rowOff>
    </xdr:to>
    <xdr:sp macro="" textlink="">
      <xdr:nvSpPr>
        <xdr:cNvPr id="2" name="吹き出し: 角を丸めた四角形 17">
          <a:extLst>
            <a:ext uri="{FF2B5EF4-FFF2-40B4-BE49-F238E27FC236}">
              <a16:creationId xmlns:a16="http://schemas.microsoft.com/office/drawing/2014/main" id="{82F87790-6F99-45D5-9878-FF5995CE6D75}"/>
            </a:ext>
          </a:extLst>
        </xdr:cNvPr>
        <xdr:cNvSpPr/>
      </xdr:nvSpPr>
      <xdr:spPr>
        <a:xfrm>
          <a:off x="8453157" y="1504950"/>
          <a:ext cx="1899396" cy="952621"/>
        </a:xfrm>
        <a:prstGeom prst="wedgeRoundRectCallout">
          <a:avLst>
            <a:gd name="adj1" fmla="val -73972"/>
            <a:gd name="adj2" fmla="val 18863"/>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企業名公表の可否につきまして、</a:t>
          </a:r>
          <a:r>
            <a:rPr kumimoji="1" lang="ja-JP" altLang="en-US" sz="1100" u="sng">
              <a:solidFill>
                <a:sysClr val="windowText" lastClr="000000"/>
              </a:solidFill>
              <a:latin typeface="Meiryo UI" panose="020B0604030504040204" pitchFamily="50" charset="-128"/>
              <a:ea typeface="Meiryo UI" panose="020B0604030504040204" pitchFamily="50" charset="-128"/>
            </a:rPr>
            <a:t>プルダウンにてご選択ください。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2"/>
  <sheetViews>
    <sheetView showGridLines="0" tabSelected="1" view="pageBreakPreview" zoomScaleNormal="100" zoomScaleSheetLayoutView="100" workbookViewId="0">
      <selection activeCell="C6" sqref="C6:J8"/>
    </sheetView>
  </sheetViews>
  <sheetFormatPr defaultRowHeight="13.5" x14ac:dyDescent="0.4"/>
  <cols>
    <col min="1" max="1" width="3.125" style="88" customWidth="1"/>
    <col min="2" max="2" width="16.375" style="88" customWidth="1"/>
    <col min="3" max="10" width="9.625" style="88" customWidth="1"/>
    <col min="11" max="12" width="3.125" style="88" customWidth="1"/>
    <col min="13" max="13" width="2.125" style="88" customWidth="1"/>
    <col min="14" max="14" width="3" style="90" bestFit="1" customWidth="1"/>
    <col min="15" max="16384" width="9" style="88"/>
  </cols>
  <sheetData>
    <row r="2" spans="2:14" ht="15.75" x14ac:dyDescent="0.4">
      <c r="J2" s="89" t="s">
        <v>532</v>
      </c>
      <c r="M2" s="52"/>
    </row>
    <row r="3" spans="2:14" x14ac:dyDescent="0.4">
      <c r="J3" s="88" t="s">
        <v>515</v>
      </c>
    </row>
    <row r="4" spans="2:14" ht="17.25" x14ac:dyDescent="0.4">
      <c r="B4" s="91" t="s">
        <v>516</v>
      </c>
      <c r="C4" s="91"/>
      <c r="D4" s="91"/>
      <c r="E4" s="91"/>
      <c r="F4" s="91"/>
      <c r="G4" s="91"/>
      <c r="H4" s="91"/>
      <c r="I4" s="91"/>
      <c r="J4" s="91"/>
      <c r="M4" s="11"/>
    </row>
    <row r="5" spans="2:14" ht="14.25" thickBot="1" x14ac:dyDescent="0.45"/>
    <row r="6" spans="2:14" ht="15.75" customHeight="1" x14ac:dyDescent="0.4">
      <c r="B6" s="180" t="s">
        <v>517</v>
      </c>
      <c r="C6" s="183"/>
      <c r="D6" s="184"/>
      <c r="E6" s="184"/>
      <c r="F6" s="184"/>
      <c r="G6" s="184"/>
      <c r="H6" s="184"/>
      <c r="I6" s="184"/>
      <c r="J6" s="185"/>
      <c r="M6" s="156"/>
      <c r="N6" s="12" t="str">
        <f>IF(M6="","","○")</f>
        <v/>
      </c>
    </row>
    <row r="7" spans="2:14" ht="15.75" customHeight="1" x14ac:dyDescent="0.4">
      <c r="B7" s="181"/>
      <c r="C7" s="150"/>
      <c r="D7" s="151"/>
      <c r="E7" s="151"/>
      <c r="F7" s="151"/>
      <c r="G7" s="151"/>
      <c r="H7" s="151"/>
      <c r="I7" s="151"/>
      <c r="J7" s="152"/>
      <c r="M7" s="156"/>
      <c r="N7" s="12" t="str">
        <f t="shared" ref="N7:N28" si="0">IF(M7="","","○")</f>
        <v/>
      </c>
    </row>
    <row r="8" spans="2:14" ht="15.75" customHeight="1" x14ac:dyDescent="0.4">
      <c r="B8" s="182"/>
      <c r="C8" s="153"/>
      <c r="D8" s="154"/>
      <c r="E8" s="154"/>
      <c r="F8" s="154"/>
      <c r="G8" s="154"/>
      <c r="H8" s="154"/>
      <c r="I8" s="154"/>
      <c r="J8" s="155"/>
      <c r="M8" s="156"/>
      <c r="N8" s="12" t="str">
        <f t="shared" si="0"/>
        <v/>
      </c>
    </row>
    <row r="9" spans="2:14" ht="13.5" customHeight="1" x14ac:dyDescent="0.4">
      <c r="B9" s="187" t="s">
        <v>518</v>
      </c>
      <c r="C9" s="188"/>
      <c r="D9" s="189"/>
      <c r="E9" s="189"/>
      <c r="F9" s="192" t="s">
        <v>519</v>
      </c>
      <c r="G9" s="194"/>
      <c r="H9" s="194"/>
      <c r="I9" s="194"/>
      <c r="J9" s="195"/>
      <c r="M9" s="156"/>
      <c r="N9" s="12" t="str">
        <f t="shared" si="0"/>
        <v/>
      </c>
    </row>
    <row r="10" spans="2:14" ht="13.5" customHeight="1" x14ac:dyDescent="0.4">
      <c r="B10" s="182"/>
      <c r="C10" s="190"/>
      <c r="D10" s="191"/>
      <c r="E10" s="191"/>
      <c r="F10" s="193"/>
      <c r="G10" s="196"/>
      <c r="H10" s="196"/>
      <c r="I10" s="196"/>
      <c r="J10" s="197"/>
      <c r="M10" s="156"/>
      <c r="N10" s="12" t="str">
        <f t="shared" si="0"/>
        <v/>
      </c>
    </row>
    <row r="11" spans="2:14" ht="13.5" customHeight="1" x14ac:dyDescent="0.4">
      <c r="B11" s="187" t="s">
        <v>520</v>
      </c>
      <c r="C11" s="147"/>
      <c r="D11" s="148"/>
      <c r="E11" s="148"/>
      <c r="F11" s="148"/>
      <c r="G11" s="148"/>
      <c r="H11" s="148"/>
      <c r="I11" s="148"/>
      <c r="J11" s="149"/>
      <c r="M11" s="156"/>
      <c r="N11" s="12" t="str">
        <f t="shared" si="0"/>
        <v/>
      </c>
    </row>
    <row r="12" spans="2:14" ht="13.5" customHeight="1" x14ac:dyDescent="0.4">
      <c r="B12" s="181"/>
      <c r="C12" s="150"/>
      <c r="D12" s="151"/>
      <c r="E12" s="151"/>
      <c r="F12" s="151"/>
      <c r="G12" s="151"/>
      <c r="H12" s="151"/>
      <c r="I12" s="151"/>
      <c r="J12" s="152"/>
      <c r="M12" s="156"/>
      <c r="N12" s="12" t="str">
        <f t="shared" si="0"/>
        <v/>
      </c>
    </row>
    <row r="13" spans="2:14" ht="15.75" customHeight="1" x14ac:dyDescent="0.4">
      <c r="B13" s="182"/>
      <c r="C13" s="153"/>
      <c r="D13" s="154"/>
      <c r="E13" s="154"/>
      <c r="F13" s="154"/>
      <c r="G13" s="154"/>
      <c r="H13" s="154"/>
      <c r="I13" s="154"/>
      <c r="J13" s="155"/>
      <c r="M13" s="156"/>
      <c r="N13" s="12" t="str">
        <f t="shared" si="0"/>
        <v/>
      </c>
    </row>
    <row r="14" spans="2:14" ht="15" customHeight="1" x14ac:dyDescent="0.4">
      <c r="B14" s="92"/>
      <c r="C14" s="147"/>
      <c r="D14" s="148"/>
      <c r="E14" s="148"/>
      <c r="F14" s="148"/>
      <c r="G14" s="148"/>
      <c r="H14" s="148"/>
      <c r="I14" s="148"/>
      <c r="J14" s="149"/>
      <c r="M14" s="11"/>
      <c r="N14" s="12"/>
    </row>
    <row r="15" spans="2:14" ht="15" customHeight="1" x14ac:dyDescent="0.4">
      <c r="B15" s="92" t="s">
        <v>521</v>
      </c>
      <c r="C15" s="150"/>
      <c r="D15" s="186"/>
      <c r="E15" s="186"/>
      <c r="F15" s="186"/>
      <c r="G15" s="186"/>
      <c r="H15" s="186"/>
      <c r="I15" s="186"/>
      <c r="J15" s="152"/>
      <c r="M15" s="11"/>
      <c r="N15" s="12"/>
    </row>
    <row r="16" spans="2:14" ht="15" customHeight="1" x14ac:dyDescent="0.4">
      <c r="B16" s="92"/>
      <c r="C16" s="153"/>
      <c r="D16" s="154"/>
      <c r="E16" s="154"/>
      <c r="F16" s="154"/>
      <c r="G16" s="154"/>
      <c r="H16" s="154"/>
      <c r="I16" s="154"/>
      <c r="J16" s="155"/>
      <c r="M16" s="11"/>
      <c r="N16" s="12"/>
    </row>
    <row r="17" spans="1:14" ht="13.5" customHeight="1" x14ac:dyDescent="0.4">
      <c r="B17" s="187" t="s">
        <v>522</v>
      </c>
      <c r="C17" s="147"/>
      <c r="D17" s="148"/>
      <c r="E17" s="148"/>
      <c r="F17" s="148"/>
      <c r="G17" s="148"/>
      <c r="H17" s="148"/>
      <c r="I17" s="148"/>
      <c r="J17" s="149"/>
      <c r="M17" s="156"/>
      <c r="N17" s="12" t="str">
        <f t="shared" si="0"/>
        <v/>
      </c>
    </row>
    <row r="18" spans="1:14" ht="13.5" customHeight="1" x14ac:dyDescent="0.4">
      <c r="B18" s="181"/>
      <c r="C18" s="150"/>
      <c r="D18" s="151"/>
      <c r="E18" s="151"/>
      <c r="F18" s="151"/>
      <c r="G18" s="151"/>
      <c r="H18" s="151"/>
      <c r="I18" s="151"/>
      <c r="J18" s="152"/>
      <c r="M18" s="156"/>
      <c r="N18" s="12" t="str">
        <f t="shared" si="0"/>
        <v/>
      </c>
    </row>
    <row r="19" spans="1:14" ht="15.75" customHeight="1" x14ac:dyDescent="0.4">
      <c r="B19" s="182"/>
      <c r="C19" s="153"/>
      <c r="D19" s="154"/>
      <c r="E19" s="154"/>
      <c r="F19" s="154"/>
      <c r="G19" s="154"/>
      <c r="H19" s="154"/>
      <c r="I19" s="154"/>
      <c r="J19" s="155"/>
      <c r="M19" s="156"/>
      <c r="N19" s="12" t="str">
        <f t="shared" si="0"/>
        <v/>
      </c>
    </row>
    <row r="20" spans="1:14" ht="13.5" customHeight="1" x14ac:dyDescent="0.4">
      <c r="B20" s="93" t="s">
        <v>523</v>
      </c>
      <c r="C20" s="157"/>
      <c r="D20" s="158"/>
      <c r="E20" s="158"/>
      <c r="F20" s="158"/>
      <c r="G20" s="158"/>
      <c r="H20" s="158"/>
      <c r="I20" s="158"/>
      <c r="J20" s="159"/>
      <c r="M20" s="94"/>
      <c r="N20" s="12" t="str">
        <f t="shared" si="0"/>
        <v/>
      </c>
    </row>
    <row r="21" spans="1:14" ht="13.5" customHeight="1" x14ac:dyDescent="0.4">
      <c r="B21" s="164" t="s">
        <v>524</v>
      </c>
      <c r="C21" s="150"/>
      <c r="D21" s="186"/>
      <c r="E21" s="186"/>
      <c r="F21" s="186"/>
      <c r="G21" s="186"/>
      <c r="H21" s="186"/>
      <c r="I21" s="186"/>
      <c r="J21" s="152"/>
      <c r="M21" s="156"/>
      <c r="N21" s="12" t="str">
        <f t="shared" si="0"/>
        <v/>
      </c>
    </row>
    <row r="22" spans="1:14" ht="15.75" customHeight="1" x14ac:dyDescent="0.4">
      <c r="B22" s="165"/>
      <c r="C22" s="153"/>
      <c r="D22" s="154"/>
      <c r="E22" s="154"/>
      <c r="F22" s="154"/>
      <c r="G22" s="154"/>
      <c r="H22" s="154"/>
      <c r="I22" s="154"/>
      <c r="J22" s="155"/>
      <c r="M22" s="156"/>
      <c r="N22" s="12" t="str">
        <f t="shared" si="0"/>
        <v/>
      </c>
    </row>
    <row r="23" spans="1:14" ht="13.5" customHeight="1" x14ac:dyDescent="0.4">
      <c r="B23" s="163" t="s">
        <v>525</v>
      </c>
      <c r="C23" s="166"/>
      <c r="D23" s="166"/>
      <c r="E23" s="169" t="s">
        <v>519</v>
      </c>
      <c r="F23" s="166"/>
      <c r="G23" s="166"/>
      <c r="H23" s="169" t="s">
        <v>526</v>
      </c>
      <c r="I23" s="166"/>
      <c r="J23" s="172"/>
      <c r="M23" s="156"/>
      <c r="N23" s="12" t="str">
        <f t="shared" si="0"/>
        <v/>
      </c>
    </row>
    <row r="24" spans="1:14" ht="13.5" customHeight="1" x14ac:dyDescent="0.4">
      <c r="B24" s="164"/>
      <c r="C24" s="167"/>
      <c r="D24" s="167"/>
      <c r="E24" s="170"/>
      <c r="F24" s="167"/>
      <c r="G24" s="167"/>
      <c r="H24" s="170"/>
      <c r="I24" s="167"/>
      <c r="J24" s="173"/>
      <c r="M24" s="156"/>
      <c r="N24" s="12" t="str">
        <f t="shared" si="0"/>
        <v/>
      </c>
    </row>
    <row r="25" spans="1:14" ht="13.5" customHeight="1" x14ac:dyDescent="0.4">
      <c r="B25" s="165"/>
      <c r="C25" s="168"/>
      <c r="D25" s="168"/>
      <c r="E25" s="171"/>
      <c r="F25" s="168"/>
      <c r="G25" s="168"/>
      <c r="H25" s="171"/>
      <c r="I25" s="168"/>
      <c r="J25" s="174"/>
      <c r="M25" s="156"/>
      <c r="N25" s="12" t="str">
        <f t="shared" si="0"/>
        <v/>
      </c>
    </row>
    <row r="26" spans="1:14" ht="13.5" customHeight="1" x14ac:dyDescent="0.4">
      <c r="B26" s="163" t="s">
        <v>527</v>
      </c>
      <c r="C26" s="147"/>
      <c r="D26" s="148"/>
      <c r="E26" s="148"/>
      <c r="F26" s="148"/>
      <c r="G26" s="148"/>
      <c r="H26" s="148"/>
      <c r="I26" s="148"/>
      <c r="J26" s="149"/>
      <c r="M26" s="156"/>
      <c r="N26" s="12" t="str">
        <f t="shared" si="0"/>
        <v/>
      </c>
    </row>
    <row r="27" spans="1:14" ht="13.5" customHeight="1" x14ac:dyDescent="0.4">
      <c r="B27" s="164"/>
      <c r="C27" s="150"/>
      <c r="D27" s="151"/>
      <c r="E27" s="151"/>
      <c r="F27" s="151"/>
      <c r="G27" s="151"/>
      <c r="H27" s="151"/>
      <c r="I27" s="151"/>
      <c r="J27" s="152"/>
      <c r="M27" s="156"/>
      <c r="N27" s="12" t="str">
        <f t="shared" si="0"/>
        <v/>
      </c>
    </row>
    <row r="28" spans="1:14" ht="14.25" customHeight="1" thickBot="1" x14ac:dyDescent="0.45">
      <c r="B28" s="175"/>
      <c r="C28" s="176"/>
      <c r="D28" s="177"/>
      <c r="E28" s="177"/>
      <c r="F28" s="177"/>
      <c r="G28" s="177"/>
      <c r="H28" s="177"/>
      <c r="I28" s="177"/>
      <c r="J28" s="178"/>
      <c r="M28" s="156"/>
      <c r="N28" s="12" t="str">
        <f t="shared" si="0"/>
        <v/>
      </c>
    </row>
    <row r="30" spans="1:14" ht="123" customHeight="1" thickBot="1" x14ac:dyDescent="0.45">
      <c r="B30" s="179" t="s">
        <v>528</v>
      </c>
      <c r="C30" s="179"/>
      <c r="D30" s="179"/>
      <c r="E30" s="179"/>
      <c r="F30" s="179"/>
      <c r="G30" s="179"/>
      <c r="H30" s="179"/>
      <c r="I30" s="179"/>
      <c r="J30" s="179"/>
    </row>
    <row r="31" spans="1:14" s="90" customFormat="1" ht="147" customHeight="1" thickTop="1" thickBot="1" x14ac:dyDescent="0.45">
      <c r="A31" s="88"/>
      <c r="B31" s="160" t="s">
        <v>547</v>
      </c>
      <c r="C31" s="161"/>
      <c r="D31" s="161"/>
      <c r="E31" s="161"/>
      <c r="F31" s="161"/>
      <c r="G31" s="161"/>
      <c r="H31" s="161"/>
      <c r="I31" s="161"/>
      <c r="J31" s="162"/>
      <c r="K31" s="88"/>
      <c r="L31" s="88"/>
      <c r="M31" s="88"/>
    </row>
    <row r="32" spans="1:14" s="90" customFormat="1" ht="14.25" thickTop="1" x14ac:dyDescent="0.4">
      <c r="A32" s="88"/>
      <c r="B32" s="88"/>
      <c r="C32" s="88"/>
      <c r="D32" s="88"/>
      <c r="E32" s="88"/>
      <c r="F32" s="88"/>
      <c r="G32" s="88"/>
      <c r="H32" s="88"/>
      <c r="I32" s="88"/>
      <c r="J32" s="88"/>
      <c r="K32" s="88"/>
      <c r="L32" s="88"/>
      <c r="M32" s="95"/>
    </row>
  </sheetData>
  <sheetProtection sheet="1" selectLockedCells="1"/>
  <mergeCells count="31">
    <mergeCell ref="B6:B8"/>
    <mergeCell ref="C6:J8"/>
    <mergeCell ref="M6:M8"/>
    <mergeCell ref="B21:B22"/>
    <mergeCell ref="C21:J22"/>
    <mergeCell ref="M21:M22"/>
    <mergeCell ref="B9:B10"/>
    <mergeCell ref="C9:E10"/>
    <mergeCell ref="F9:F10"/>
    <mergeCell ref="G9:J10"/>
    <mergeCell ref="M9:M10"/>
    <mergeCell ref="B11:B13"/>
    <mergeCell ref="C11:J13"/>
    <mergeCell ref="M11:M13"/>
    <mergeCell ref="C14:J16"/>
    <mergeCell ref="B17:B19"/>
    <mergeCell ref="C17:J19"/>
    <mergeCell ref="M17:M19"/>
    <mergeCell ref="C20:J20"/>
    <mergeCell ref="B31:J31"/>
    <mergeCell ref="B23:B25"/>
    <mergeCell ref="C23:D25"/>
    <mergeCell ref="E23:E25"/>
    <mergeCell ref="F23:G25"/>
    <mergeCell ref="H23:H25"/>
    <mergeCell ref="I23:J25"/>
    <mergeCell ref="M23:M25"/>
    <mergeCell ref="B26:B28"/>
    <mergeCell ref="C26:J28"/>
    <mergeCell ref="M26:M28"/>
    <mergeCell ref="B30:J30"/>
  </mergeCells>
  <phoneticPr fontId="1"/>
  <conditionalFormatting sqref="C6:J8 C11:J13 C17:J22 C14">
    <cfRule type="expression" dxfId="255" priority="18">
      <formula>C6=""</formula>
    </cfRule>
  </conditionalFormatting>
  <conditionalFormatting sqref="C26:J28">
    <cfRule type="expression" dxfId="254" priority="17">
      <formula>C26=""</formula>
    </cfRule>
  </conditionalFormatting>
  <conditionalFormatting sqref="M6">
    <cfRule type="notContainsBlanks" dxfId="253" priority="16">
      <formula>LEN(TRIM(M6))&gt;0</formula>
    </cfRule>
  </conditionalFormatting>
  <conditionalFormatting sqref="M20">
    <cfRule type="notContainsBlanks" dxfId="252" priority="14">
      <formula>LEN(TRIM(M20))&gt;0</formula>
    </cfRule>
  </conditionalFormatting>
  <conditionalFormatting sqref="M26">
    <cfRule type="notContainsBlanks" dxfId="251" priority="10">
      <formula>LEN(TRIM(M26))&gt;0</formula>
    </cfRule>
  </conditionalFormatting>
  <conditionalFormatting sqref="M17">
    <cfRule type="notContainsBlanks" dxfId="250" priority="12">
      <formula>LEN(TRIM(M17))&gt;0</formula>
    </cfRule>
  </conditionalFormatting>
  <conditionalFormatting sqref="M11">
    <cfRule type="notContainsBlanks" dxfId="249" priority="13">
      <formula>LEN(TRIM(M11))&gt;0</formula>
    </cfRule>
  </conditionalFormatting>
  <conditionalFormatting sqref="M21">
    <cfRule type="notContainsBlanks" dxfId="248" priority="11">
      <formula>LEN(TRIM(M21))&gt;0</formula>
    </cfRule>
  </conditionalFormatting>
  <conditionalFormatting sqref="M4">
    <cfRule type="notContainsBlanks" dxfId="247" priority="9">
      <formula>LEN(TRIM(M4))&gt;0</formula>
    </cfRule>
  </conditionalFormatting>
  <conditionalFormatting sqref="M9">
    <cfRule type="notContainsBlanks" dxfId="246" priority="8">
      <formula>LEN(TRIM(M9))&gt;0</formula>
    </cfRule>
  </conditionalFormatting>
  <conditionalFormatting sqref="C9">
    <cfRule type="expression" dxfId="245" priority="7">
      <formula>C9=""</formula>
    </cfRule>
  </conditionalFormatting>
  <conditionalFormatting sqref="G9">
    <cfRule type="expression" dxfId="244" priority="6">
      <formula>G9=""</formula>
    </cfRule>
  </conditionalFormatting>
  <conditionalFormatting sqref="F9">
    <cfRule type="expression" dxfId="243" priority="5">
      <formula>F9=""</formula>
    </cfRule>
  </conditionalFormatting>
  <conditionalFormatting sqref="F23 I23">
    <cfRule type="expression" dxfId="242" priority="4">
      <formula>F23=""</formula>
    </cfRule>
  </conditionalFormatting>
  <conditionalFormatting sqref="M23">
    <cfRule type="notContainsBlanks" dxfId="241" priority="3">
      <formula>LEN(TRIM(M23))&gt;0</formula>
    </cfRule>
  </conditionalFormatting>
  <conditionalFormatting sqref="C23">
    <cfRule type="expression" dxfId="240" priority="2">
      <formula>C23=""</formula>
    </cfRule>
  </conditionalFormatting>
  <conditionalFormatting sqref="M2">
    <cfRule type="notContainsBlanks" dxfId="239" priority="1">
      <formula>LEN(TRIM(M2))&gt;0</formula>
    </cfRule>
  </conditionalFormatting>
  <dataValidations count="5">
    <dataValidation imeMode="hiragana" allowBlank="1" showInputMessage="1" showErrorMessage="1" sqref="C6:J8 C21:J22 C17:J19 D11:J13 C11:C14"/>
    <dataValidation imeMode="halfAlpha" allowBlank="1" showInputMessage="1" error="数字4ケタでご入力をお願いいたします。" sqref="G9:J10"/>
    <dataValidation imeMode="halfAlpha" allowBlank="1" showInputMessage="1" error="数字3ケタでご入力をお願いいたします。" sqref="C9:E10"/>
    <dataValidation imeMode="fullKatakana" allowBlank="1" showInputMessage="1" showErrorMessage="1" sqref="C20:J20"/>
    <dataValidation imeMode="halfAlpha" allowBlank="1" showInputMessage="1" showErrorMessage="1" sqref="C23:D25 F23:G25 I23:J25 C26:J28 F9"/>
  </dataValidations>
  <pageMargins left="0.25" right="0.25"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800"/>
  <sheetViews>
    <sheetView showGridLines="0" zoomScale="90" zoomScaleNormal="90" zoomScaleSheetLayoutView="85" workbookViewId="0">
      <selection activeCell="B30" sqref="B30"/>
    </sheetView>
  </sheetViews>
  <sheetFormatPr defaultColWidth="9" defaultRowHeight="15.75" x14ac:dyDescent="0.4"/>
  <cols>
    <col min="1" max="1" width="7.625" style="10" bestFit="1" customWidth="1"/>
    <col min="2" max="2" width="5" style="8" customWidth="1"/>
    <col min="3" max="3" width="5" style="9" customWidth="1"/>
    <col min="4" max="4" width="82.125" style="10" customWidth="1"/>
    <col min="5" max="5" width="7.375" style="10" customWidth="1"/>
    <col min="6" max="6" width="26.125" style="113" hidden="1" customWidth="1"/>
    <col min="7" max="7" width="6.5" style="12" hidden="1" customWidth="1"/>
    <col min="8" max="10" width="9" style="129"/>
    <col min="11" max="11" width="32.375" style="129" customWidth="1"/>
    <col min="12" max="16384" width="9" style="129"/>
  </cols>
  <sheetData>
    <row r="3" spans="1:10" ht="24.75" customHeight="1" x14ac:dyDescent="0.4">
      <c r="A3" s="1" t="s">
        <v>17</v>
      </c>
      <c r="B3" s="2"/>
      <c r="C3" s="1"/>
      <c r="D3" s="3"/>
      <c r="E3" s="4"/>
      <c r="F3" s="5"/>
      <c r="G3" s="6"/>
      <c r="H3" s="128"/>
      <c r="I3" s="128"/>
      <c r="J3" s="128"/>
    </row>
    <row r="4" spans="1:10" x14ac:dyDescent="0.4">
      <c r="A4" s="7" t="s">
        <v>18</v>
      </c>
    </row>
    <row r="6" spans="1:10" ht="34.5" customHeight="1" x14ac:dyDescent="0.4">
      <c r="A6" s="13"/>
      <c r="B6" s="198"/>
      <c r="C6" s="198"/>
      <c r="D6" s="198"/>
    </row>
    <row r="7" spans="1:10" ht="14.25" customHeight="1" x14ac:dyDescent="0.4">
      <c r="A7" s="13"/>
      <c r="B7" s="14"/>
      <c r="D7" s="15"/>
    </row>
    <row r="8" spans="1:10" ht="15.75" customHeight="1" x14ac:dyDescent="0.4">
      <c r="A8" s="13"/>
      <c r="B8" s="74"/>
      <c r="D8" s="114"/>
      <c r="E8" s="18"/>
    </row>
    <row r="9" spans="1:10" x14ac:dyDescent="0.4">
      <c r="B9" s="74"/>
      <c r="D9" s="114"/>
      <c r="E9" s="18"/>
    </row>
    <row r="10" spans="1:10" x14ac:dyDescent="0.4">
      <c r="B10" s="74"/>
      <c r="D10" s="114"/>
      <c r="E10" s="18"/>
    </row>
    <row r="11" spans="1:10" x14ac:dyDescent="0.4">
      <c r="B11" s="74"/>
      <c r="D11" s="114"/>
    </row>
    <row r="12" spans="1:10" x14ac:dyDescent="0.4">
      <c r="B12" s="74"/>
      <c r="D12" s="114"/>
    </row>
    <row r="13" spans="1:10" x14ac:dyDescent="0.4">
      <c r="B13" s="74"/>
      <c r="D13" s="114"/>
    </row>
    <row r="14" spans="1:10" x14ac:dyDescent="0.4">
      <c r="B14" s="74"/>
      <c r="D14" s="114"/>
    </row>
    <row r="15" spans="1:10" x14ac:dyDescent="0.4">
      <c r="B15" s="74"/>
      <c r="D15" s="114"/>
    </row>
    <row r="16" spans="1:10" x14ac:dyDescent="0.4">
      <c r="B16" s="74"/>
      <c r="D16" s="114"/>
    </row>
    <row r="17" spans="1:10" ht="15.75" customHeight="1" x14ac:dyDescent="0.4">
      <c r="B17" s="74"/>
      <c r="D17" s="114"/>
    </row>
    <row r="18" spans="1:10" x14ac:dyDescent="0.4">
      <c r="B18" s="74"/>
      <c r="D18" s="114"/>
    </row>
    <row r="19" spans="1:10" x14ac:dyDescent="0.4">
      <c r="B19" s="74"/>
      <c r="D19" s="114"/>
    </row>
    <row r="20" spans="1:10" x14ac:dyDescent="0.4">
      <c r="B20" s="226"/>
      <c r="C20" s="226"/>
      <c r="D20" s="226"/>
    </row>
    <row r="21" spans="1:10" x14ac:dyDescent="0.4">
      <c r="B21" s="226"/>
      <c r="C21" s="226"/>
      <c r="D21" s="226"/>
    </row>
    <row r="22" spans="1:10" x14ac:dyDescent="0.4">
      <c r="B22" s="226"/>
      <c r="C22" s="226"/>
      <c r="D22" s="226"/>
    </row>
    <row r="24" spans="1:10" x14ac:dyDescent="0.4">
      <c r="A24" s="7" t="s">
        <v>19</v>
      </c>
    </row>
    <row r="26" spans="1:10" ht="24.75" customHeight="1" x14ac:dyDescent="0.4">
      <c r="A26" s="23"/>
      <c r="B26" s="24" t="s">
        <v>20</v>
      </c>
      <c r="C26" s="25" t="s">
        <v>21</v>
      </c>
      <c r="D26" s="26"/>
      <c r="E26" s="27"/>
      <c r="F26" s="28"/>
      <c r="G26" s="29"/>
      <c r="H26" s="128"/>
      <c r="I26" s="128"/>
      <c r="J26" s="128"/>
    </row>
    <row r="27" spans="1:10" x14ac:dyDescent="0.4">
      <c r="B27" s="9"/>
      <c r="G27" s="10"/>
    </row>
    <row r="28" spans="1:10" ht="36" customHeight="1" x14ac:dyDescent="0.4">
      <c r="A28" s="13" t="s">
        <v>22</v>
      </c>
      <c r="B28" s="198" t="s">
        <v>23</v>
      </c>
      <c r="C28" s="198"/>
      <c r="D28" s="198"/>
      <c r="G28" s="10"/>
    </row>
    <row r="29" spans="1:10" ht="16.5" thickBot="1" x14ac:dyDescent="0.45">
      <c r="A29" s="13"/>
      <c r="B29" s="73"/>
      <c r="C29" s="73"/>
      <c r="D29" s="73"/>
      <c r="G29" s="10"/>
    </row>
    <row r="30" spans="1:10" ht="15.75" customHeight="1" thickTop="1" x14ac:dyDescent="0.4">
      <c r="A30" s="13"/>
      <c r="B30" s="78"/>
      <c r="C30" s="16" t="s">
        <v>44</v>
      </c>
      <c r="D30" s="17" t="s">
        <v>500</v>
      </c>
      <c r="E30" s="18" t="s">
        <v>25</v>
      </c>
      <c r="F30" s="113" t="str">
        <f>IF(COUNTIF(B30:B40,"ㇾ")=0,"回答が選択されていません","")</f>
        <v>回答が選択されていません</v>
      </c>
      <c r="G30" s="10" t="str">
        <f>IF(F30="","","○")</f>
        <v>○</v>
      </c>
    </row>
    <row r="31" spans="1:10" x14ac:dyDescent="0.4">
      <c r="B31" s="75"/>
      <c r="C31" s="19" t="s">
        <v>46</v>
      </c>
      <c r="D31" s="20" t="s">
        <v>501</v>
      </c>
      <c r="E31" s="18"/>
      <c r="F31" s="113" t="str">
        <f>IF(COUNTIF(B30:B40,"ㇾ")&gt;3,"3つより多く選択されています","")</f>
        <v/>
      </c>
      <c r="G31" s="10" t="str">
        <f t="shared" ref="G31:G97" si="0">IF(F31="","","○")</f>
        <v/>
      </c>
    </row>
    <row r="32" spans="1:10" x14ac:dyDescent="0.4">
      <c r="B32" s="75"/>
      <c r="C32" s="98" t="s">
        <v>502</v>
      </c>
      <c r="D32" s="99" t="s">
        <v>503</v>
      </c>
      <c r="E32" s="18"/>
      <c r="G32" s="10"/>
    </row>
    <row r="33" spans="1:7" x14ac:dyDescent="0.4">
      <c r="B33" s="75"/>
      <c r="C33" s="19" t="s">
        <v>504</v>
      </c>
      <c r="D33" s="20" t="s">
        <v>505</v>
      </c>
      <c r="E33" s="18"/>
      <c r="F33" s="113" t="str">
        <f>IF(AND(B39="ㇾ",COUNTIF(B30:B40,"ㇾ")&gt;1),"回答内容が矛盾しています","")</f>
        <v/>
      </c>
      <c r="G33" s="10" t="str">
        <f t="shared" si="0"/>
        <v/>
      </c>
    </row>
    <row r="34" spans="1:7" x14ac:dyDescent="0.4">
      <c r="B34" s="75"/>
      <c r="C34" s="19" t="s">
        <v>506</v>
      </c>
      <c r="D34" s="20" t="s">
        <v>507</v>
      </c>
      <c r="G34" s="10" t="str">
        <f t="shared" si="0"/>
        <v/>
      </c>
    </row>
    <row r="35" spans="1:7" x14ac:dyDescent="0.4">
      <c r="B35" s="75"/>
      <c r="C35" s="19" t="s">
        <v>508</v>
      </c>
      <c r="D35" s="20" t="s">
        <v>30</v>
      </c>
      <c r="G35" s="10" t="str">
        <f t="shared" si="0"/>
        <v/>
      </c>
    </row>
    <row r="36" spans="1:7" x14ac:dyDescent="0.4">
      <c r="B36" s="75"/>
      <c r="C36" s="19" t="s">
        <v>509</v>
      </c>
      <c r="D36" s="20" t="s">
        <v>32</v>
      </c>
      <c r="G36" s="10" t="str">
        <f t="shared" si="0"/>
        <v/>
      </c>
    </row>
    <row r="37" spans="1:7" x14ac:dyDescent="0.4">
      <c r="B37" s="75"/>
      <c r="C37" s="19" t="s">
        <v>510</v>
      </c>
      <c r="D37" s="20" t="s">
        <v>34</v>
      </c>
      <c r="G37" s="10" t="str">
        <f t="shared" si="0"/>
        <v/>
      </c>
    </row>
    <row r="38" spans="1:7" x14ac:dyDescent="0.4">
      <c r="B38" s="75"/>
      <c r="C38" s="19" t="s">
        <v>511</v>
      </c>
      <c r="D38" s="20" t="s">
        <v>512</v>
      </c>
      <c r="G38" s="10" t="str">
        <f t="shared" si="0"/>
        <v/>
      </c>
    </row>
    <row r="39" spans="1:7" x14ac:dyDescent="0.4">
      <c r="B39" s="75"/>
      <c r="C39" s="19" t="s">
        <v>513</v>
      </c>
      <c r="D39" s="20" t="s">
        <v>38</v>
      </c>
      <c r="G39" s="10" t="str">
        <f t="shared" si="0"/>
        <v/>
      </c>
    </row>
    <row r="40" spans="1:7" ht="15.75" customHeight="1" thickBot="1" x14ac:dyDescent="0.45">
      <c r="B40" s="77"/>
      <c r="C40" s="21" t="s">
        <v>514</v>
      </c>
      <c r="D40" s="22" t="s">
        <v>63</v>
      </c>
      <c r="G40" s="10" t="str">
        <f t="shared" si="0"/>
        <v/>
      </c>
    </row>
    <row r="41" spans="1:7" ht="16.5" thickTop="1" x14ac:dyDescent="0.4">
      <c r="B41" s="9"/>
      <c r="G41" s="10" t="str">
        <f t="shared" si="0"/>
        <v/>
      </c>
    </row>
    <row r="42" spans="1:7" ht="16.5" thickBot="1" x14ac:dyDescent="0.45">
      <c r="B42" s="51" t="s">
        <v>41</v>
      </c>
      <c r="G42" s="10" t="str">
        <f t="shared" si="0"/>
        <v/>
      </c>
    </row>
    <row r="43" spans="1:7" x14ac:dyDescent="0.4">
      <c r="B43" s="199"/>
      <c r="C43" s="200"/>
      <c r="D43" s="201"/>
      <c r="F43" s="113" t="str">
        <f>IF(AND(B43&lt;&gt;"",B40&lt;&gt;"ㇾ"),"「その他」が選択されていません","")</f>
        <v/>
      </c>
      <c r="G43" s="10" t="str">
        <f t="shared" si="0"/>
        <v/>
      </c>
    </row>
    <row r="44" spans="1:7" x14ac:dyDescent="0.4">
      <c r="B44" s="202"/>
      <c r="C44" s="203"/>
      <c r="D44" s="204"/>
      <c r="F44" s="113" t="str">
        <f>IF(AND(B43="",B40="ㇾ"),"「その他　記入欄」にコメントを記入してください","")</f>
        <v/>
      </c>
      <c r="G44" s="10" t="str">
        <f t="shared" si="0"/>
        <v/>
      </c>
    </row>
    <row r="45" spans="1:7" ht="16.5" thickBot="1" x14ac:dyDescent="0.45">
      <c r="B45" s="205"/>
      <c r="C45" s="206"/>
      <c r="D45" s="207"/>
      <c r="G45" s="10" t="str">
        <f t="shared" si="0"/>
        <v/>
      </c>
    </row>
    <row r="46" spans="1:7" x14ac:dyDescent="0.4">
      <c r="B46" s="9"/>
      <c r="G46" s="10" t="str">
        <f t="shared" si="0"/>
        <v/>
      </c>
    </row>
    <row r="47" spans="1:7" x14ac:dyDescent="0.4">
      <c r="B47" s="9"/>
      <c r="G47" s="10" t="str">
        <f t="shared" si="0"/>
        <v/>
      </c>
    </row>
    <row r="48" spans="1:7" ht="34.5" customHeight="1" x14ac:dyDescent="0.4">
      <c r="A48" s="13" t="s">
        <v>42</v>
      </c>
      <c r="B48" s="198" t="s">
        <v>43</v>
      </c>
      <c r="C48" s="198"/>
      <c r="D48" s="198"/>
      <c r="G48" s="10" t="str">
        <f t="shared" si="0"/>
        <v/>
      </c>
    </row>
    <row r="49" spans="1:7" ht="14.25" customHeight="1" thickBot="1" x14ac:dyDescent="0.45">
      <c r="A49" s="13"/>
      <c r="B49" s="73"/>
      <c r="C49" s="73"/>
      <c r="D49" s="73"/>
      <c r="G49" s="10" t="str">
        <f t="shared" si="0"/>
        <v/>
      </c>
    </row>
    <row r="50" spans="1:7" ht="15.75" customHeight="1" thickTop="1" x14ac:dyDescent="0.4">
      <c r="A50" s="13"/>
      <c r="B50" s="78"/>
      <c r="C50" s="30" t="s">
        <v>44</v>
      </c>
      <c r="D50" s="17" t="s">
        <v>45</v>
      </c>
      <c r="E50" s="18" t="s">
        <v>25</v>
      </c>
      <c r="F50" s="113" t="str">
        <f>IF(COUNTIF(B50:B60,"ㇾ")=0,"回答が選択されていません","")</f>
        <v>回答が選択されていません</v>
      </c>
      <c r="G50" s="10" t="str">
        <f t="shared" si="0"/>
        <v>○</v>
      </c>
    </row>
    <row r="51" spans="1:7" x14ac:dyDescent="0.4">
      <c r="B51" s="75"/>
      <c r="C51" s="100" t="s">
        <v>492</v>
      </c>
      <c r="D51" s="99" t="s">
        <v>56</v>
      </c>
      <c r="G51" s="10" t="str">
        <f>IF(F51="","","○")</f>
        <v/>
      </c>
    </row>
    <row r="52" spans="1:7" x14ac:dyDescent="0.4">
      <c r="B52" s="75"/>
      <c r="C52" s="31" t="s">
        <v>493</v>
      </c>
      <c r="D52" s="20" t="s">
        <v>476</v>
      </c>
      <c r="E52" s="18"/>
      <c r="F52" s="113" t="str">
        <f>IF(COUNTIF(B50:B60,"ㇾ")&gt;3,"3つより多く選択されています","")</f>
        <v/>
      </c>
      <c r="G52" s="10" t="str">
        <f t="shared" si="0"/>
        <v/>
      </c>
    </row>
    <row r="53" spans="1:7" x14ac:dyDescent="0.4">
      <c r="B53" s="75"/>
      <c r="C53" s="31" t="s">
        <v>494</v>
      </c>
      <c r="D53" s="20" t="s">
        <v>48</v>
      </c>
      <c r="E53" s="18"/>
      <c r="F53" s="113" t="str">
        <f>IF(AND(B59="ㇾ",COUNTIF(B50:B60,"ㇾ")&gt;1),"回答内容が矛盾しています","")</f>
        <v/>
      </c>
      <c r="G53" s="10" t="str">
        <f t="shared" si="0"/>
        <v/>
      </c>
    </row>
    <row r="54" spans="1:7" x14ac:dyDescent="0.4">
      <c r="B54" s="75"/>
      <c r="C54" s="31" t="s">
        <v>495</v>
      </c>
      <c r="D54" s="20" t="s">
        <v>50</v>
      </c>
      <c r="G54" s="10" t="str">
        <f t="shared" si="0"/>
        <v/>
      </c>
    </row>
    <row r="55" spans="1:7" x14ac:dyDescent="0.4">
      <c r="B55" s="75"/>
      <c r="C55" s="31" t="s">
        <v>496</v>
      </c>
      <c r="D55" s="20" t="s">
        <v>52</v>
      </c>
      <c r="G55" s="10" t="str">
        <f t="shared" si="0"/>
        <v/>
      </c>
    </row>
    <row r="56" spans="1:7" x14ac:dyDescent="0.4">
      <c r="B56" s="75"/>
      <c r="C56" s="31" t="s">
        <v>497</v>
      </c>
      <c r="D56" s="20" t="s">
        <v>54</v>
      </c>
      <c r="G56" s="10" t="str">
        <f t="shared" si="0"/>
        <v/>
      </c>
    </row>
    <row r="57" spans="1:7" x14ac:dyDescent="0.4">
      <c r="B57" s="75"/>
      <c r="C57" s="31" t="s">
        <v>57</v>
      </c>
      <c r="D57" s="20" t="s">
        <v>58</v>
      </c>
      <c r="G57" s="10" t="str">
        <f t="shared" si="0"/>
        <v/>
      </c>
    </row>
    <row r="58" spans="1:7" x14ac:dyDescent="0.4">
      <c r="B58" s="75"/>
      <c r="C58" s="31" t="s">
        <v>59</v>
      </c>
      <c r="D58" s="20" t="s">
        <v>60</v>
      </c>
      <c r="G58" s="10"/>
    </row>
    <row r="59" spans="1:7" x14ac:dyDescent="0.4">
      <c r="B59" s="75"/>
      <c r="C59" s="42" t="s">
        <v>61</v>
      </c>
      <c r="D59" s="20" t="s">
        <v>38</v>
      </c>
      <c r="G59" s="10" t="str">
        <f t="shared" si="0"/>
        <v/>
      </c>
    </row>
    <row r="60" spans="1:7" ht="15.75" customHeight="1" thickBot="1" x14ac:dyDescent="0.45">
      <c r="B60" s="77"/>
      <c r="C60" s="85" t="s">
        <v>62</v>
      </c>
      <c r="D60" s="22" t="s">
        <v>63</v>
      </c>
      <c r="G60" s="10" t="str">
        <f t="shared" si="0"/>
        <v/>
      </c>
    </row>
    <row r="61" spans="1:7" ht="16.5" thickTop="1" x14ac:dyDescent="0.4">
      <c r="B61" s="9"/>
      <c r="G61" s="10" t="str">
        <f t="shared" si="0"/>
        <v/>
      </c>
    </row>
    <row r="62" spans="1:7" ht="16.5" thickBot="1" x14ac:dyDescent="0.45">
      <c r="B62" s="51" t="s">
        <v>41</v>
      </c>
      <c r="G62" s="10" t="str">
        <f t="shared" si="0"/>
        <v/>
      </c>
    </row>
    <row r="63" spans="1:7" x14ac:dyDescent="0.4">
      <c r="B63" s="199"/>
      <c r="C63" s="200"/>
      <c r="D63" s="201"/>
      <c r="F63" s="113" t="str">
        <f>IF(AND(B63&lt;&gt;"",B60&lt;&gt;"ㇾ"),"「その他」が選択されていません","")</f>
        <v/>
      </c>
      <c r="G63" s="10" t="str">
        <f t="shared" si="0"/>
        <v/>
      </c>
    </row>
    <row r="64" spans="1:7" x14ac:dyDescent="0.4">
      <c r="B64" s="202"/>
      <c r="C64" s="203"/>
      <c r="D64" s="204"/>
      <c r="F64" s="113" t="str">
        <f>IF(AND(B63="",B60="ㇾ"),"「その他　記入欄」にコメントを記入してください","")</f>
        <v/>
      </c>
      <c r="G64" s="10" t="str">
        <f t="shared" si="0"/>
        <v/>
      </c>
    </row>
    <row r="65" spans="1:7" ht="16.5" thickBot="1" x14ac:dyDescent="0.45">
      <c r="B65" s="205"/>
      <c r="C65" s="206"/>
      <c r="D65" s="207"/>
      <c r="G65" s="10" t="str">
        <f t="shared" si="0"/>
        <v/>
      </c>
    </row>
    <row r="66" spans="1:7" x14ac:dyDescent="0.4">
      <c r="B66" s="9"/>
      <c r="G66" s="10" t="str">
        <f t="shared" si="0"/>
        <v/>
      </c>
    </row>
    <row r="67" spans="1:7" x14ac:dyDescent="0.4">
      <c r="B67" s="9"/>
      <c r="G67" s="10" t="str">
        <f t="shared" si="0"/>
        <v/>
      </c>
    </row>
    <row r="68" spans="1:7" ht="20.25" customHeight="1" x14ac:dyDescent="0.4">
      <c r="A68" s="13" t="s">
        <v>64</v>
      </c>
      <c r="B68" s="198" t="s">
        <v>65</v>
      </c>
      <c r="C68" s="198"/>
      <c r="D68" s="198"/>
      <c r="G68" s="10" t="str">
        <f t="shared" si="0"/>
        <v/>
      </c>
    </row>
    <row r="69" spans="1:7" ht="16.5" thickBot="1" x14ac:dyDescent="0.45">
      <c r="A69" s="13"/>
      <c r="B69" s="73"/>
      <c r="C69" s="73"/>
      <c r="D69" s="73"/>
      <c r="G69" s="10" t="str">
        <f t="shared" si="0"/>
        <v/>
      </c>
    </row>
    <row r="70" spans="1:7" ht="15.75" customHeight="1" thickTop="1" x14ac:dyDescent="0.4">
      <c r="A70" s="13"/>
      <c r="B70" s="78"/>
      <c r="C70" s="16" t="s">
        <v>44</v>
      </c>
      <c r="D70" s="17" t="s">
        <v>66</v>
      </c>
      <c r="E70" s="18" t="s">
        <v>25</v>
      </c>
      <c r="F70" s="113" t="str">
        <f>IF(COUNTIF(B70:B80,"ㇾ")=0,"回答が選択されていません","")</f>
        <v>回答が選択されていません</v>
      </c>
      <c r="G70" s="10" t="str">
        <f t="shared" si="0"/>
        <v>○</v>
      </c>
    </row>
    <row r="71" spans="1:7" x14ac:dyDescent="0.4">
      <c r="B71" s="75"/>
      <c r="C71" s="19" t="s">
        <v>46</v>
      </c>
      <c r="D71" s="20" t="s">
        <v>67</v>
      </c>
      <c r="E71" s="18"/>
      <c r="F71" s="113" t="str">
        <f>IF(COUNTIF(B70:B80,"ㇾ")&gt;3,"3つより多く選択されています","")</f>
        <v/>
      </c>
      <c r="G71" s="10" t="str">
        <f t="shared" si="0"/>
        <v/>
      </c>
    </row>
    <row r="72" spans="1:7" x14ac:dyDescent="0.4">
      <c r="B72" s="75"/>
      <c r="C72" s="19" t="s">
        <v>47</v>
      </c>
      <c r="D72" s="20" t="s">
        <v>68</v>
      </c>
      <c r="E72" s="18"/>
      <c r="G72" s="10" t="str">
        <f t="shared" si="0"/>
        <v/>
      </c>
    </row>
    <row r="73" spans="1:7" x14ac:dyDescent="0.4">
      <c r="B73" s="75"/>
      <c r="C73" s="19" t="s">
        <v>49</v>
      </c>
      <c r="D73" s="20" t="s">
        <v>69</v>
      </c>
      <c r="G73" s="10" t="str">
        <f t="shared" si="0"/>
        <v/>
      </c>
    </row>
    <row r="74" spans="1:7" x14ac:dyDescent="0.4">
      <c r="B74" s="75"/>
      <c r="C74" s="19" t="s">
        <v>51</v>
      </c>
      <c r="D74" s="20" t="s">
        <v>70</v>
      </c>
      <c r="G74" s="10" t="str">
        <f t="shared" si="0"/>
        <v/>
      </c>
    </row>
    <row r="75" spans="1:7" x14ac:dyDescent="0.4">
      <c r="B75" s="75"/>
      <c r="C75" s="19" t="s">
        <v>53</v>
      </c>
      <c r="D75" s="20" t="s">
        <v>71</v>
      </c>
      <c r="G75" s="10" t="str">
        <f t="shared" si="0"/>
        <v/>
      </c>
    </row>
    <row r="76" spans="1:7" x14ac:dyDescent="0.4">
      <c r="B76" s="75"/>
      <c r="C76" s="19" t="s">
        <v>55</v>
      </c>
      <c r="D76" s="20" t="s">
        <v>72</v>
      </c>
      <c r="G76" s="10" t="str">
        <f t="shared" si="0"/>
        <v/>
      </c>
    </row>
    <row r="77" spans="1:7" x14ac:dyDescent="0.4">
      <c r="B77" s="75"/>
      <c r="C77" s="19" t="s">
        <v>57</v>
      </c>
      <c r="D77" s="20" t="s">
        <v>73</v>
      </c>
      <c r="G77" s="10" t="str">
        <f t="shared" si="0"/>
        <v/>
      </c>
    </row>
    <row r="78" spans="1:7" x14ac:dyDescent="0.4">
      <c r="B78" s="75"/>
      <c r="C78" s="19" t="s">
        <v>59</v>
      </c>
      <c r="D78" s="20" t="s">
        <v>384</v>
      </c>
      <c r="G78" s="10" t="str">
        <f t="shared" si="0"/>
        <v/>
      </c>
    </row>
    <row r="79" spans="1:7" x14ac:dyDescent="0.4">
      <c r="B79" s="76"/>
      <c r="C79" s="33" t="s">
        <v>61</v>
      </c>
      <c r="D79" s="34" t="s">
        <v>36</v>
      </c>
      <c r="G79" s="10" t="str">
        <f t="shared" si="0"/>
        <v/>
      </c>
    </row>
    <row r="80" spans="1:7" ht="15.75" customHeight="1" thickBot="1" x14ac:dyDescent="0.45">
      <c r="B80" s="77"/>
      <c r="C80" s="21" t="s">
        <v>74</v>
      </c>
      <c r="D80" s="22" t="s">
        <v>63</v>
      </c>
      <c r="G80" s="10" t="str">
        <f t="shared" si="0"/>
        <v/>
      </c>
    </row>
    <row r="81" spans="1:11" ht="16.5" thickTop="1" x14ac:dyDescent="0.4">
      <c r="B81" s="9"/>
      <c r="G81" s="10" t="str">
        <f t="shared" si="0"/>
        <v/>
      </c>
    </row>
    <row r="82" spans="1:11" ht="16.5" thickBot="1" x14ac:dyDescent="0.45">
      <c r="B82" s="51" t="s">
        <v>41</v>
      </c>
      <c r="G82" s="10" t="str">
        <f t="shared" si="0"/>
        <v/>
      </c>
    </row>
    <row r="83" spans="1:11" x14ac:dyDescent="0.4">
      <c r="B83" s="199"/>
      <c r="C83" s="200"/>
      <c r="D83" s="201"/>
      <c r="F83" s="113" t="str">
        <f>IF(AND(B83&lt;&gt;"",B80&lt;&gt;"ㇾ"),"「その他」が選択されていません","")</f>
        <v/>
      </c>
      <c r="G83" s="10" t="str">
        <f t="shared" si="0"/>
        <v/>
      </c>
    </row>
    <row r="84" spans="1:11" x14ac:dyDescent="0.4">
      <c r="B84" s="202"/>
      <c r="C84" s="203"/>
      <c r="D84" s="204"/>
      <c r="F84" s="113" t="str">
        <f>IF(AND(B83="",B80="ㇾ"),"「その他　記入欄」にコメントを記入してください","")</f>
        <v/>
      </c>
      <c r="G84" s="10" t="str">
        <f t="shared" si="0"/>
        <v/>
      </c>
    </row>
    <row r="85" spans="1:11" ht="16.5" thickBot="1" x14ac:dyDescent="0.45">
      <c r="B85" s="205"/>
      <c r="C85" s="206"/>
      <c r="D85" s="207"/>
      <c r="G85" s="10" t="str">
        <f t="shared" si="0"/>
        <v/>
      </c>
    </row>
    <row r="86" spans="1:11" x14ac:dyDescent="0.4">
      <c r="B86" s="9"/>
      <c r="G86" s="10" t="str">
        <f t="shared" si="0"/>
        <v/>
      </c>
    </row>
    <row r="87" spans="1:11" x14ac:dyDescent="0.4">
      <c r="B87" s="9"/>
      <c r="G87" s="10" t="str">
        <f t="shared" si="0"/>
        <v/>
      </c>
    </row>
    <row r="88" spans="1:11" x14ac:dyDescent="0.4">
      <c r="A88" s="13" t="s">
        <v>75</v>
      </c>
      <c r="B88" s="198" t="s">
        <v>474</v>
      </c>
      <c r="C88" s="198"/>
      <c r="D88" s="198"/>
      <c r="G88" s="10" t="str">
        <f t="shared" si="0"/>
        <v/>
      </c>
      <c r="H88" s="130"/>
      <c r="I88" s="225"/>
      <c r="J88" s="225"/>
      <c r="K88" s="225"/>
    </row>
    <row r="89" spans="1:11" ht="14.25" customHeight="1" thickBot="1" x14ac:dyDescent="0.45">
      <c r="A89" s="13"/>
      <c r="B89" s="73"/>
      <c r="C89" s="73"/>
      <c r="D89" s="73"/>
      <c r="G89" s="10" t="str">
        <f t="shared" si="0"/>
        <v/>
      </c>
      <c r="H89" s="130"/>
      <c r="I89" s="131"/>
      <c r="J89" s="132"/>
      <c r="K89" s="132"/>
    </row>
    <row r="90" spans="1:11" ht="15.75" customHeight="1" thickTop="1" x14ac:dyDescent="0.4">
      <c r="A90" s="13"/>
      <c r="B90" s="78"/>
      <c r="C90" s="16" t="s">
        <v>44</v>
      </c>
      <c r="D90" s="17" t="s">
        <v>385</v>
      </c>
      <c r="G90" s="10"/>
      <c r="H90" s="130"/>
      <c r="I90" s="131"/>
      <c r="J90" s="132"/>
      <c r="K90" s="132"/>
    </row>
    <row r="91" spans="1:11" ht="15.75" customHeight="1" x14ac:dyDescent="0.4">
      <c r="A91" s="13"/>
      <c r="B91" s="79"/>
      <c r="C91" s="19" t="s">
        <v>46</v>
      </c>
      <c r="D91" s="35" t="s">
        <v>77</v>
      </c>
      <c r="E91" s="18" t="s">
        <v>25</v>
      </c>
      <c r="F91" s="113" t="str">
        <f>IF(COUNTIF(B91:B101,"ㇾ")=0,"回答が選択されていません","")</f>
        <v>回答が選択されていません</v>
      </c>
      <c r="G91" s="10" t="str">
        <f t="shared" si="0"/>
        <v>○</v>
      </c>
      <c r="H91" s="130"/>
      <c r="I91" s="131"/>
      <c r="J91" s="133"/>
      <c r="K91" s="134"/>
    </row>
    <row r="92" spans="1:11" x14ac:dyDescent="0.4">
      <c r="B92" s="75"/>
      <c r="C92" s="19" t="s">
        <v>47</v>
      </c>
      <c r="D92" s="20" t="s">
        <v>78</v>
      </c>
      <c r="E92" s="18"/>
      <c r="F92" s="113" t="str">
        <f>IF(COUNTIF(B91:B101,"ㇾ")&gt;3,"3つより多く選択されています","")</f>
        <v/>
      </c>
      <c r="G92" s="10" t="str">
        <f t="shared" si="0"/>
        <v/>
      </c>
      <c r="H92" s="135"/>
      <c r="I92" s="131"/>
      <c r="J92" s="133"/>
      <c r="K92" s="134"/>
    </row>
    <row r="93" spans="1:11" x14ac:dyDescent="0.4">
      <c r="B93" s="75"/>
      <c r="C93" s="19" t="s">
        <v>49</v>
      </c>
      <c r="D93" s="20" t="s">
        <v>79</v>
      </c>
      <c r="E93" s="18"/>
      <c r="G93" s="10" t="str">
        <f t="shared" si="0"/>
        <v/>
      </c>
      <c r="H93" s="135"/>
      <c r="I93" s="131"/>
      <c r="J93" s="133"/>
      <c r="K93" s="134"/>
    </row>
    <row r="94" spans="1:11" x14ac:dyDescent="0.4">
      <c r="B94" s="75"/>
      <c r="C94" s="19" t="s">
        <v>51</v>
      </c>
      <c r="D94" s="20" t="s">
        <v>80</v>
      </c>
      <c r="G94" s="10" t="str">
        <f t="shared" si="0"/>
        <v/>
      </c>
      <c r="H94" s="135"/>
      <c r="I94" s="131"/>
      <c r="J94" s="133"/>
      <c r="K94" s="134"/>
    </row>
    <row r="95" spans="1:11" x14ac:dyDescent="0.4">
      <c r="B95" s="75"/>
      <c r="C95" s="19" t="s">
        <v>53</v>
      </c>
      <c r="D95" s="20" t="s">
        <v>81</v>
      </c>
      <c r="G95" s="10" t="str">
        <f t="shared" si="0"/>
        <v/>
      </c>
      <c r="H95" s="135"/>
      <c r="I95" s="131"/>
      <c r="J95" s="133"/>
      <c r="K95" s="134"/>
    </row>
    <row r="96" spans="1:11" x14ac:dyDescent="0.4">
      <c r="B96" s="75"/>
      <c r="C96" s="19" t="s">
        <v>55</v>
      </c>
      <c r="D96" s="20" t="s">
        <v>82</v>
      </c>
      <c r="G96" s="10" t="str">
        <f t="shared" si="0"/>
        <v/>
      </c>
      <c r="H96" s="135"/>
      <c r="I96" s="131"/>
      <c r="J96" s="133"/>
      <c r="K96" s="134"/>
    </row>
    <row r="97" spans="1:11" x14ac:dyDescent="0.4">
      <c r="B97" s="75"/>
      <c r="C97" s="19" t="s">
        <v>57</v>
      </c>
      <c r="D97" s="20" t="s">
        <v>83</v>
      </c>
      <c r="G97" s="10" t="str">
        <f t="shared" si="0"/>
        <v/>
      </c>
      <c r="H97" s="135"/>
      <c r="I97" s="131"/>
      <c r="J97" s="133"/>
      <c r="K97" s="134"/>
    </row>
    <row r="98" spans="1:11" x14ac:dyDescent="0.4">
      <c r="B98" s="75"/>
      <c r="C98" s="19" t="s">
        <v>84</v>
      </c>
      <c r="D98" s="20" t="s">
        <v>85</v>
      </c>
      <c r="G98" s="10" t="str">
        <f>IF(F98="","","○")</f>
        <v/>
      </c>
      <c r="H98" s="135"/>
      <c r="I98" s="135"/>
      <c r="J98" s="135"/>
      <c r="K98" s="135"/>
    </row>
    <row r="99" spans="1:11" x14ac:dyDescent="0.4">
      <c r="B99" s="76"/>
      <c r="C99" s="33" t="s">
        <v>86</v>
      </c>
      <c r="D99" s="34" t="s">
        <v>87</v>
      </c>
      <c r="G99" s="10" t="str">
        <f>IF(F99="","","○")</f>
        <v/>
      </c>
    </row>
    <row r="100" spans="1:11" x14ac:dyDescent="0.4">
      <c r="B100" s="76"/>
      <c r="C100" s="33" t="s">
        <v>88</v>
      </c>
      <c r="D100" s="34" t="s">
        <v>386</v>
      </c>
      <c r="G100" s="10"/>
    </row>
    <row r="101" spans="1:11" ht="15.75" customHeight="1" thickBot="1" x14ac:dyDescent="0.45">
      <c r="B101" s="77"/>
      <c r="C101" s="21" t="s">
        <v>89</v>
      </c>
      <c r="D101" s="22" t="s">
        <v>63</v>
      </c>
      <c r="G101" s="10" t="str">
        <f t="shared" ref="G101:G150" si="1">IF(F101="","","○")</f>
        <v/>
      </c>
    </row>
    <row r="102" spans="1:11" ht="16.5" thickTop="1" x14ac:dyDescent="0.4">
      <c r="B102" s="9"/>
      <c r="G102" s="10" t="str">
        <f t="shared" si="1"/>
        <v/>
      </c>
    </row>
    <row r="103" spans="1:11" ht="16.5" thickBot="1" x14ac:dyDescent="0.45">
      <c r="B103" s="51" t="s">
        <v>41</v>
      </c>
      <c r="G103" s="10" t="str">
        <f t="shared" si="1"/>
        <v/>
      </c>
    </row>
    <row r="104" spans="1:11" x14ac:dyDescent="0.4">
      <c r="B104" s="199"/>
      <c r="C104" s="200"/>
      <c r="D104" s="201"/>
      <c r="F104" s="113" t="str">
        <f>IF(AND(B104&lt;&gt;"",B101&lt;&gt;"ㇾ"),"「その他」が選択されていません","")</f>
        <v/>
      </c>
      <c r="G104" s="10" t="str">
        <f t="shared" si="1"/>
        <v/>
      </c>
    </row>
    <row r="105" spans="1:11" x14ac:dyDescent="0.4">
      <c r="B105" s="202"/>
      <c r="C105" s="203"/>
      <c r="D105" s="204"/>
      <c r="F105" s="113" t="str">
        <f>IF(AND(B104="",B101="ㇾ"),"「その他　記入欄」にコメントを記入してください","")</f>
        <v/>
      </c>
      <c r="G105" s="10" t="str">
        <f t="shared" si="1"/>
        <v/>
      </c>
    </row>
    <row r="106" spans="1:11" ht="16.5" thickBot="1" x14ac:dyDescent="0.45">
      <c r="B106" s="205"/>
      <c r="C106" s="206"/>
      <c r="D106" s="207"/>
      <c r="G106" s="10" t="str">
        <f t="shared" si="1"/>
        <v/>
      </c>
    </row>
    <row r="107" spans="1:11" x14ac:dyDescent="0.4">
      <c r="B107" s="9"/>
      <c r="G107" s="10" t="str">
        <f t="shared" si="1"/>
        <v/>
      </c>
    </row>
    <row r="108" spans="1:11" x14ac:dyDescent="0.4">
      <c r="B108" s="9"/>
      <c r="G108" s="10" t="str">
        <f t="shared" si="1"/>
        <v/>
      </c>
    </row>
    <row r="109" spans="1:11" ht="36" customHeight="1" x14ac:dyDescent="0.4">
      <c r="A109" s="13" t="s">
        <v>401</v>
      </c>
      <c r="B109" s="198" t="s">
        <v>552</v>
      </c>
      <c r="C109" s="198"/>
      <c r="D109" s="198"/>
      <c r="G109" s="10" t="str">
        <f t="shared" si="1"/>
        <v/>
      </c>
    </row>
    <row r="110" spans="1:11" ht="14.25" customHeight="1" thickBot="1" x14ac:dyDescent="0.45">
      <c r="A110" s="13"/>
      <c r="B110" s="69"/>
      <c r="C110" s="73"/>
      <c r="D110" s="73"/>
      <c r="G110" s="12" t="str">
        <f t="shared" si="1"/>
        <v/>
      </c>
    </row>
    <row r="111" spans="1:11" ht="15.75" customHeight="1" thickTop="1" x14ac:dyDescent="0.4">
      <c r="A111" s="13"/>
      <c r="B111" s="78"/>
      <c r="C111" s="16" t="s">
        <v>44</v>
      </c>
      <c r="D111" s="17" t="s">
        <v>91</v>
      </c>
      <c r="E111" s="18" t="s">
        <v>25</v>
      </c>
      <c r="F111" s="113" t="str">
        <f>IF(COUNTIF(B111:B115,"ㇾ")=0,"回答が選択されていません","")</f>
        <v>回答が選択されていません</v>
      </c>
      <c r="G111" s="12" t="str">
        <f>IF(F111="","","○")</f>
        <v>○</v>
      </c>
    </row>
    <row r="112" spans="1:11" x14ac:dyDescent="0.4">
      <c r="B112" s="75"/>
      <c r="C112" s="19" t="s">
        <v>46</v>
      </c>
      <c r="D112" s="20" t="s">
        <v>92</v>
      </c>
      <c r="E112" s="18"/>
      <c r="F112" s="113" t="str">
        <f>IF(COUNTIF(B111:B115,"ㇾ")&gt;1,"1つより多く選択されています","")</f>
        <v/>
      </c>
      <c r="G112" s="12" t="str">
        <f t="shared" si="1"/>
        <v/>
      </c>
    </row>
    <row r="113" spans="1:7" x14ac:dyDescent="0.4">
      <c r="B113" s="75"/>
      <c r="C113" s="19" t="s">
        <v>47</v>
      </c>
      <c r="D113" s="20" t="s">
        <v>93</v>
      </c>
      <c r="E113" s="18"/>
      <c r="G113" s="12" t="str">
        <f t="shared" si="1"/>
        <v/>
      </c>
    </row>
    <row r="114" spans="1:7" x14ac:dyDescent="0.4">
      <c r="B114" s="75"/>
      <c r="C114" s="19" t="s">
        <v>49</v>
      </c>
      <c r="D114" s="20" t="s">
        <v>94</v>
      </c>
      <c r="G114" s="12" t="str">
        <f t="shared" si="1"/>
        <v/>
      </c>
    </row>
    <row r="115" spans="1:7" ht="15.75" customHeight="1" thickBot="1" x14ac:dyDescent="0.45">
      <c r="B115" s="77"/>
      <c r="C115" s="21" t="s">
        <v>51</v>
      </c>
      <c r="D115" s="22" t="s">
        <v>63</v>
      </c>
      <c r="G115" s="12" t="str">
        <f t="shared" si="1"/>
        <v/>
      </c>
    </row>
    <row r="116" spans="1:7" ht="16.5" thickTop="1" x14ac:dyDescent="0.4">
      <c r="B116" s="9"/>
      <c r="G116" s="12" t="str">
        <f t="shared" si="1"/>
        <v/>
      </c>
    </row>
    <row r="117" spans="1:7" ht="16.5" thickBot="1" x14ac:dyDescent="0.45">
      <c r="B117" s="51" t="s">
        <v>41</v>
      </c>
      <c r="G117" s="12" t="str">
        <f t="shared" si="1"/>
        <v/>
      </c>
    </row>
    <row r="118" spans="1:7" x14ac:dyDescent="0.4">
      <c r="B118" s="199"/>
      <c r="C118" s="200"/>
      <c r="D118" s="201"/>
      <c r="F118" s="113" t="str">
        <f>IF(AND(B118&lt;&gt;"",B115&lt;&gt;"ㇾ"),"「その他」が選択されていません","")</f>
        <v/>
      </c>
      <c r="G118" s="12" t="str">
        <f t="shared" si="1"/>
        <v/>
      </c>
    </row>
    <row r="119" spans="1:7" x14ac:dyDescent="0.4">
      <c r="B119" s="202"/>
      <c r="C119" s="203"/>
      <c r="D119" s="204"/>
      <c r="F119" s="113" t="str">
        <f>IF(AND(B118="",B115="ㇾ"),"「その他　記入欄」にコメントを記入してください","")</f>
        <v/>
      </c>
      <c r="G119" s="12" t="str">
        <f t="shared" si="1"/>
        <v/>
      </c>
    </row>
    <row r="120" spans="1:7" ht="16.5" thickBot="1" x14ac:dyDescent="0.45">
      <c r="B120" s="205"/>
      <c r="C120" s="206"/>
      <c r="D120" s="207"/>
      <c r="G120" s="12" t="str">
        <f t="shared" si="1"/>
        <v/>
      </c>
    </row>
    <row r="121" spans="1:7" x14ac:dyDescent="0.4">
      <c r="B121" s="72"/>
      <c r="C121" s="72"/>
      <c r="D121" s="72"/>
    </row>
    <row r="122" spans="1:7" x14ac:dyDescent="0.4">
      <c r="B122" s="72"/>
      <c r="C122" s="72"/>
      <c r="D122" s="72"/>
    </row>
    <row r="123" spans="1:7" x14ac:dyDescent="0.4">
      <c r="A123" s="10" t="s">
        <v>536</v>
      </c>
      <c r="B123" s="248" t="s">
        <v>553</v>
      </c>
      <c r="C123" s="72"/>
      <c r="D123" s="72"/>
      <c r="G123" s="10"/>
    </row>
    <row r="124" spans="1:7" x14ac:dyDescent="0.4">
      <c r="B124" s="146" t="s">
        <v>402</v>
      </c>
      <c r="C124" s="146"/>
      <c r="D124" s="146"/>
      <c r="F124" s="145"/>
      <c r="G124" s="10"/>
    </row>
    <row r="125" spans="1:7" ht="16.5" thickBot="1" x14ac:dyDescent="0.45">
      <c r="B125" s="72"/>
      <c r="C125" s="72"/>
      <c r="D125" s="72"/>
      <c r="G125" s="10"/>
    </row>
    <row r="126" spans="1:7" ht="16.5" thickTop="1" x14ac:dyDescent="0.4">
      <c r="B126" s="78"/>
      <c r="C126" s="16" t="s">
        <v>44</v>
      </c>
      <c r="D126" s="17" t="s">
        <v>396</v>
      </c>
      <c r="E126" s="18" t="s">
        <v>25</v>
      </c>
      <c r="F126" s="113" t="str">
        <f>IF(COUNTIF(B126:B129,"ㇾ")=0,"回答が選択されていません","")</f>
        <v>回答が選択されていません</v>
      </c>
      <c r="G126" s="10" t="str">
        <f t="shared" ref="G126:G129" si="2">IF(F126="","","○")</f>
        <v>○</v>
      </c>
    </row>
    <row r="127" spans="1:7" x14ac:dyDescent="0.4">
      <c r="B127" s="75"/>
      <c r="C127" s="19" t="s">
        <v>46</v>
      </c>
      <c r="D127" s="20" t="s">
        <v>397</v>
      </c>
      <c r="E127" s="18"/>
      <c r="F127" s="113" t="str">
        <f>IF(COUNTIF(B126:B129,"ㇾ")&gt;1,"1つより多く選択されています","")</f>
        <v/>
      </c>
      <c r="G127" s="10" t="str">
        <f t="shared" si="2"/>
        <v/>
      </c>
    </row>
    <row r="128" spans="1:7" x14ac:dyDescent="0.4">
      <c r="B128" s="75"/>
      <c r="C128" s="19" t="s">
        <v>47</v>
      </c>
      <c r="D128" s="20" t="s">
        <v>399</v>
      </c>
      <c r="E128" s="18"/>
      <c r="G128" s="10" t="str">
        <f t="shared" si="2"/>
        <v/>
      </c>
    </row>
    <row r="129" spans="1:7" ht="16.5" thickBot="1" x14ac:dyDescent="0.45">
      <c r="B129" s="77"/>
      <c r="C129" s="21" t="s">
        <v>49</v>
      </c>
      <c r="D129" s="22" t="s">
        <v>398</v>
      </c>
      <c r="G129" s="10" t="str">
        <f t="shared" si="2"/>
        <v/>
      </c>
    </row>
    <row r="130" spans="1:7" ht="16.5" thickTop="1" x14ac:dyDescent="0.4">
      <c r="B130" s="9"/>
      <c r="G130" s="10" t="str">
        <f t="shared" si="1"/>
        <v/>
      </c>
    </row>
    <row r="131" spans="1:7" x14ac:dyDescent="0.4">
      <c r="B131" s="9"/>
      <c r="G131" s="10" t="str">
        <f t="shared" si="1"/>
        <v/>
      </c>
    </row>
    <row r="132" spans="1:7" ht="34.5" customHeight="1" x14ac:dyDescent="0.4">
      <c r="A132" s="13" t="s">
        <v>95</v>
      </c>
      <c r="B132" s="198" t="s">
        <v>96</v>
      </c>
      <c r="C132" s="198"/>
      <c r="D132" s="198"/>
      <c r="G132" s="10" t="str">
        <f t="shared" si="1"/>
        <v/>
      </c>
    </row>
    <row r="133" spans="1:7" ht="14.25" customHeight="1" thickBot="1" x14ac:dyDescent="0.45">
      <c r="A133" s="13"/>
      <c r="B133" s="73"/>
      <c r="C133" s="73"/>
      <c r="D133" s="73"/>
      <c r="G133" s="10" t="str">
        <f t="shared" si="1"/>
        <v/>
      </c>
    </row>
    <row r="134" spans="1:7" ht="15.75" customHeight="1" thickTop="1" x14ac:dyDescent="0.4">
      <c r="A134" s="13"/>
      <c r="B134" s="78"/>
      <c r="C134" s="16" t="s">
        <v>44</v>
      </c>
      <c r="D134" s="17" t="s">
        <v>97</v>
      </c>
      <c r="E134" s="18" t="s">
        <v>25</v>
      </c>
      <c r="F134" s="113" t="str">
        <f>IF(COUNTIF(B134:B144,"ㇾ")=0,"回答が選択されていません","")</f>
        <v>回答が選択されていません</v>
      </c>
      <c r="G134" s="10" t="str">
        <f t="shared" si="1"/>
        <v>○</v>
      </c>
    </row>
    <row r="135" spans="1:7" x14ac:dyDescent="0.4">
      <c r="B135" s="75"/>
      <c r="C135" s="19" t="s">
        <v>46</v>
      </c>
      <c r="D135" s="20" t="s">
        <v>98</v>
      </c>
      <c r="E135" s="18"/>
      <c r="G135" s="10" t="str">
        <f t="shared" si="1"/>
        <v/>
      </c>
    </row>
    <row r="136" spans="1:7" x14ac:dyDescent="0.4">
      <c r="B136" s="75"/>
      <c r="C136" s="19" t="s">
        <v>47</v>
      </c>
      <c r="D136" s="20" t="s">
        <v>99</v>
      </c>
      <c r="E136" s="18"/>
      <c r="F136" s="113" t="str">
        <f>IF(AND(B143="ㇾ",COUNTIF(B134:B144,"ㇾ")&gt;1),"回答内容が矛盾しています","")</f>
        <v/>
      </c>
      <c r="G136" s="10" t="str">
        <f t="shared" si="1"/>
        <v/>
      </c>
    </row>
    <row r="137" spans="1:7" x14ac:dyDescent="0.4">
      <c r="B137" s="75"/>
      <c r="C137" s="19" t="s">
        <v>49</v>
      </c>
      <c r="D137" s="20" t="s">
        <v>100</v>
      </c>
      <c r="G137" s="10" t="str">
        <f t="shared" si="1"/>
        <v/>
      </c>
    </row>
    <row r="138" spans="1:7" x14ac:dyDescent="0.4">
      <c r="B138" s="75"/>
      <c r="C138" s="19" t="s">
        <v>51</v>
      </c>
      <c r="D138" s="20" t="s">
        <v>101</v>
      </c>
      <c r="G138" s="10" t="str">
        <f t="shared" si="1"/>
        <v/>
      </c>
    </row>
    <row r="139" spans="1:7" x14ac:dyDescent="0.4">
      <c r="B139" s="75"/>
      <c r="C139" s="19" t="s">
        <v>53</v>
      </c>
      <c r="D139" s="20" t="s">
        <v>102</v>
      </c>
      <c r="G139" s="10" t="str">
        <f t="shared" si="1"/>
        <v/>
      </c>
    </row>
    <row r="140" spans="1:7" x14ac:dyDescent="0.4">
      <c r="B140" s="75"/>
      <c r="C140" s="19" t="s">
        <v>55</v>
      </c>
      <c r="D140" s="20" t="s">
        <v>103</v>
      </c>
      <c r="G140" s="10" t="str">
        <f t="shared" si="1"/>
        <v/>
      </c>
    </row>
    <row r="141" spans="1:7" x14ac:dyDescent="0.4">
      <c r="B141" s="75"/>
      <c r="C141" s="19" t="s">
        <v>57</v>
      </c>
      <c r="D141" s="20" t="s">
        <v>104</v>
      </c>
      <c r="G141" s="10" t="str">
        <f t="shared" si="1"/>
        <v/>
      </c>
    </row>
    <row r="142" spans="1:7" x14ac:dyDescent="0.4">
      <c r="B142" s="75"/>
      <c r="C142" s="19" t="s">
        <v>59</v>
      </c>
      <c r="D142" s="20" t="s">
        <v>105</v>
      </c>
      <c r="G142" s="10" t="str">
        <f t="shared" si="1"/>
        <v/>
      </c>
    </row>
    <row r="143" spans="1:7" x14ac:dyDescent="0.4">
      <c r="B143" s="76"/>
      <c r="C143" s="33" t="s">
        <v>61</v>
      </c>
      <c r="D143" s="34" t="s">
        <v>38</v>
      </c>
      <c r="G143" s="10" t="str">
        <f t="shared" si="1"/>
        <v/>
      </c>
    </row>
    <row r="144" spans="1:7" ht="15.75" customHeight="1" thickBot="1" x14ac:dyDescent="0.45">
      <c r="B144" s="77"/>
      <c r="C144" s="21" t="s">
        <v>74</v>
      </c>
      <c r="D144" s="22" t="s">
        <v>63</v>
      </c>
      <c r="G144" s="10" t="str">
        <f t="shared" si="1"/>
        <v/>
      </c>
    </row>
    <row r="145" spans="1:20" ht="16.5" thickTop="1" x14ac:dyDescent="0.4">
      <c r="B145" s="9"/>
      <c r="G145" s="10" t="str">
        <f t="shared" si="1"/>
        <v/>
      </c>
    </row>
    <row r="146" spans="1:20" ht="16.5" thickBot="1" x14ac:dyDescent="0.45">
      <c r="B146" s="51" t="s">
        <v>41</v>
      </c>
      <c r="G146" s="10" t="str">
        <f t="shared" si="1"/>
        <v/>
      </c>
    </row>
    <row r="147" spans="1:20" x14ac:dyDescent="0.4">
      <c r="B147" s="199"/>
      <c r="C147" s="200"/>
      <c r="D147" s="201"/>
      <c r="F147" s="113" t="str">
        <f>IF(AND(B147&lt;&gt;"",B144&lt;&gt;"ㇾ"),"「その他」が選択されていません","")</f>
        <v/>
      </c>
      <c r="G147" s="10" t="str">
        <f t="shared" si="1"/>
        <v/>
      </c>
    </row>
    <row r="148" spans="1:20" x14ac:dyDescent="0.4">
      <c r="B148" s="202"/>
      <c r="C148" s="203"/>
      <c r="D148" s="204"/>
      <c r="F148" s="113" t="str">
        <f>IF(AND(B147="",B144="ㇾ"),"「その他　記入欄」にコメントを記入してください","")</f>
        <v/>
      </c>
      <c r="G148" s="10" t="str">
        <f t="shared" si="1"/>
        <v/>
      </c>
    </row>
    <row r="149" spans="1:20" ht="16.5" thickBot="1" x14ac:dyDescent="0.45">
      <c r="B149" s="205"/>
      <c r="C149" s="206"/>
      <c r="D149" s="207"/>
      <c r="G149" s="10" t="str">
        <f t="shared" si="1"/>
        <v/>
      </c>
    </row>
    <row r="150" spans="1:20" x14ac:dyDescent="0.4">
      <c r="G150" s="10" t="str">
        <f t="shared" si="1"/>
        <v/>
      </c>
    </row>
    <row r="151" spans="1:20" x14ac:dyDescent="0.4">
      <c r="G151" s="12" t="str">
        <f t="shared" ref="G151:G202" si="3">IF(F151="","","○")</f>
        <v/>
      </c>
    </row>
    <row r="152" spans="1:20" s="126" customFormat="1" ht="24.75" customHeight="1" x14ac:dyDescent="0.4">
      <c r="A152" s="38"/>
      <c r="B152" s="24" t="s">
        <v>0</v>
      </c>
      <c r="C152" s="25" t="s">
        <v>1</v>
      </c>
      <c r="D152" s="26"/>
      <c r="E152" s="26"/>
      <c r="F152" s="28"/>
      <c r="G152" s="39" t="str">
        <f t="shared" si="3"/>
        <v/>
      </c>
      <c r="H152" s="127"/>
      <c r="I152" s="129"/>
      <c r="J152" s="129"/>
      <c r="K152" s="129"/>
      <c r="L152" s="129"/>
      <c r="M152" s="129"/>
      <c r="N152" s="129"/>
      <c r="O152" s="129"/>
      <c r="P152" s="129"/>
      <c r="Q152" s="129"/>
      <c r="R152" s="129"/>
      <c r="S152" s="129"/>
      <c r="T152" s="129"/>
    </row>
    <row r="153" spans="1:20" x14ac:dyDescent="0.4">
      <c r="G153" s="12" t="str">
        <f t="shared" si="3"/>
        <v/>
      </c>
    </row>
    <row r="154" spans="1:20" x14ac:dyDescent="0.4">
      <c r="A154" s="13" t="s">
        <v>22</v>
      </c>
      <c r="B154" s="198" t="s">
        <v>475</v>
      </c>
      <c r="C154" s="198"/>
      <c r="D154" s="198"/>
      <c r="G154" s="12" t="str">
        <f t="shared" si="3"/>
        <v/>
      </c>
    </row>
    <row r="155" spans="1:20" ht="14.25" customHeight="1" thickBot="1" x14ac:dyDescent="0.45">
      <c r="A155" s="13"/>
      <c r="B155" s="14"/>
      <c r="C155" s="15"/>
      <c r="D155" s="15"/>
      <c r="G155" s="12" t="str">
        <f t="shared" si="3"/>
        <v/>
      </c>
    </row>
    <row r="156" spans="1:20" x14ac:dyDescent="0.4">
      <c r="B156" s="86"/>
      <c r="C156" s="16" t="s">
        <v>428</v>
      </c>
      <c r="D156" s="17" t="s">
        <v>470</v>
      </c>
      <c r="E156" s="18"/>
      <c r="F156" s="113" t="str">
        <f>IF(AND(B176="ㇾ",COUNTIF(B156:B175,"ㇾ")&gt;1),"回答内容が矛盾しています","")</f>
        <v/>
      </c>
      <c r="G156" s="12" t="str">
        <f t="shared" si="3"/>
        <v/>
      </c>
    </row>
    <row r="157" spans="1:20" x14ac:dyDescent="0.4">
      <c r="B157" s="75"/>
      <c r="C157" s="19" t="s">
        <v>429</v>
      </c>
      <c r="D157" s="20" t="s">
        <v>108</v>
      </c>
      <c r="G157" s="12" t="str">
        <f t="shared" si="3"/>
        <v/>
      </c>
    </row>
    <row r="158" spans="1:20" x14ac:dyDescent="0.4">
      <c r="B158" s="75"/>
      <c r="C158" s="19" t="s">
        <v>430</v>
      </c>
      <c r="D158" s="20" t="s">
        <v>109</v>
      </c>
      <c r="G158" s="12" t="str">
        <f t="shared" si="3"/>
        <v/>
      </c>
    </row>
    <row r="159" spans="1:20" x14ac:dyDescent="0.4">
      <c r="B159" s="75"/>
      <c r="C159" s="19" t="s">
        <v>431</v>
      </c>
      <c r="D159" s="20" t="s">
        <v>110</v>
      </c>
      <c r="G159" s="12" t="str">
        <f t="shared" si="3"/>
        <v/>
      </c>
    </row>
    <row r="160" spans="1:20" x14ac:dyDescent="0.4">
      <c r="B160" s="75"/>
      <c r="C160" s="19" t="s">
        <v>432</v>
      </c>
      <c r="D160" s="20" t="s">
        <v>111</v>
      </c>
      <c r="G160" s="12" t="str">
        <f t="shared" si="3"/>
        <v/>
      </c>
    </row>
    <row r="161" spans="2:7" x14ac:dyDescent="0.4">
      <c r="B161" s="75"/>
      <c r="C161" s="19" t="s">
        <v>433</v>
      </c>
      <c r="D161" s="20" t="s">
        <v>112</v>
      </c>
      <c r="G161" s="12" t="str">
        <f t="shared" si="3"/>
        <v/>
      </c>
    </row>
    <row r="162" spans="2:7" x14ac:dyDescent="0.4">
      <c r="B162" s="75"/>
      <c r="C162" s="19" t="s">
        <v>434</v>
      </c>
      <c r="D162" s="20" t="s">
        <v>113</v>
      </c>
      <c r="G162" s="12" t="str">
        <f t="shared" si="3"/>
        <v/>
      </c>
    </row>
    <row r="163" spans="2:7" x14ac:dyDescent="0.4">
      <c r="B163" s="75"/>
      <c r="C163" s="19" t="s">
        <v>435</v>
      </c>
      <c r="D163" s="20" t="s">
        <v>114</v>
      </c>
      <c r="G163" s="12" t="str">
        <f t="shared" si="3"/>
        <v/>
      </c>
    </row>
    <row r="164" spans="2:7" x14ac:dyDescent="0.4">
      <c r="B164" s="75"/>
      <c r="C164" s="19" t="s">
        <v>436</v>
      </c>
      <c r="D164" s="20" t="s">
        <v>115</v>
      </c>
      <c r="G164" s="12" t="str">
        <f t="shared" si="3"/>
        <v/>
      </c>
    </row>
    <row r="165" spans="2:7" x14ac:dyDescent="0.4">
      <c r="B165" s="75"/>
      <c r="C165" s="19" t="s">
        <v>437</v>
      </c>
      <c r="D165" s="20" t="s">
        <v>117</v>
      </c>
      <c r="G165" s="12" t="str">
        <f t="shared" si="3"/>
        <v/>
      </c>
    </row>
    <row r="166" spans="2:7" x14ac:dyDescent="0.4">
      <c r="B166" s="75"/>
      <c r="C166" s="19" t="s">
        <v>438</v>
      </c>
      <c r="D166" s="20" t="s">
        <v>118</v>
      </c>
      <c r="G166" s="12" t="str">
        <f t="shared" si="3"/>
        <v/>
      </c>
    </row>
    <row r="167" spans="2:7" x14ac:dyDescent="0.4">
      <c r="B167" s="75"/>
      <c r="C167" s="19" t="s">
        <v>439</v>
      </c>
      <c r="D167" s="20" t="s">
        <v>119</v>
      </c>
      <c r="G167" s="12" t="str">
        <f t="shared" si="3"/>
        <v/>
      </c>
    </row>
    <row r="168" spans="2:7" x14ac:dyDescent="0.4">
      <c r="B168" s="75"/>
      <c r="C168" s="19" t="s">
        <v>440</v>
      </c>
      <c r="D168" s="20" t="s">
        <v>120</v>
      </c>
      <c r="G168" s="12" t="str">
        <f t="shared" si="3"/>
        <v/>
      </c>
    </row>
    <row r="169" spans="2:7" x14ac:dyDescent="0.4">
      <c r="B169" s="75"/>
      <c r="C169" s="19" t="s">
        <v>441</v>
      </c>
      <c r="D169" s="20" t="s">
        <v>121</v>
      </c>
      <c r="G169" s="12" t="str">
        <f t="shared" si="3"/>
        <v/>
      </c>
    </row>
    <row r="170" spans="2:7" x14ac:dyDescent="0.4">
      <c r="B170" s="75"/>
      <c r="C170" s="19" t="s">
        <v>442</v>
      </c>
      <c r="D170" s="20" t="s">
        <v>122</v>
      </c>
      <c r="G170" s="12" t="str">
        <f t="shared" si="3"/>
        <v/>
      </c>
    </row>
    <row r="171" spans="2:7" x14ac:dyDescent="0.4">
      <c r="B171" s="75"/>
      <c r="C171" s="19" t="s">
        <v>443</v>
      </c>
      <c r="D171" s="20" t="s">
        <v>123</v>
      </c>
      <c r="G171" s="12" t="str">
        <f t="shared" si="3"/>
        <v/>
      </c>
    </row>
    <row r="172" spans="2:7" x14ac:dyDescent="0.4">
      <c r="B172" s="75"/>
      <c r="C172" s="19" t="s">
        <v>444</v>
      </c>
      <c r="D172" s="20" t="s">
        <v>124</v>
      </c>
      <c r="G172" s="12" t="str">
        <f t="shared" si="3"/>
        <v/>
      </c>
    </row>
    <row r="173" spans="2:7" x14ac:dyDescent="0.4">
      <c r="B173" s="75"/>
      <c r="C173" s="19" t="s">
        <v>445</v>
      </c>
      <c r="D173" s="20" t="s">
        <v>125</v>
      </c>
      <c r="G173" s="12" t="str">
        <f t="shared" si="3"/>
        <v/>
      </c>
    </row>
    <row r="174" spans="2:7" x14ac:dyDescent="0.4">
      <c r="B174" s="75"/>
      <c r="C174" s="19" t="s">
        <v>446</v>
      </c>
      <c r="D174" s="20" t="s">
        <v>126</v>
      </c>
      <c r="G174" s="12" t="str">
        <f t="shared" si="3"/>
        <v/>
      </c>
    </row>
    <row r="175" spans="2:7" ht="15.75" customHeight="1" x14ac:dyDescent="0.4">
      <c r="B175" s="76"/>
      <c r="C175" s="33" t="s">
        <v>447</v>
      </c>
      <c r="D175" s="34" t="s">
        <v>63</v>
      </c>
      <c r="G175" s="12" t="str">
        <f t="shared" si="3"/>
        <v/>
      </c>
    </row>
    <row r="176" spans="2:7" ht="16.5" thickBot="1" x14ac:dyDescent="0.45">
      <c r="B176" s="87"/>
      <c r="C176" s="21" t="s">
        <v>448</v>
      </c>
      <c r="D176" s="22" t="s">
        <v>449</v>
      </c>
      <c r="G176" s="12" t="str">
        <f t="shared" si="3"/>
        <v/>
      </c>
    </row>
    <row r="177" spans="1:7" x14ac:dyDescent="0.4">
      <c r="B177" s="122"/>
      <c r="C177" s="53"/>
      <c r="D177" s="54"/>
    </row>
    <row r="178" spans="1:7" ht="16.5" thickBot="1" x14ac:dyDescent="0.45">
      <c r="B178" s="51" t="s">
        <v>41</v>
      </c>
      <c r="G178" s="12" t="str">
        <f t="shared" si="3"/>
        <v/>
      </c>
    </row>
    <row r="179" spans="1:7" x14ac:dyDescent="0.4">
      <c r="B179" s="199"/>
      <c r="C179" s="200"/>
      <c r="D179" s="201"/>
      <c r="F179" s="113" t="str">
        <f>IF(AND(B179&lt;&gt;"",B175&lt;&gt;"ㇾ"),"「その他」が選択されていません","")</f>
        <v/>
      </c>
      <c r="G179" s="12" t="str">
        <f t="shared" si="3"/>
        <v/>
      </c>
    </row>
    <row r="180" spans="1:7" x14ac:dyDescent="0.4">
      <c r="B180" s="202"/>
      <c r="C180" s="203"/>
      <c r="D180" s="204"/>
      <c r="F180" s="113" t="str">
        <f>IF(AND(B179="",B175="ㇾ"),"「その他　記入欄」にコメントを記入してください","")</f>
        <v/>
      </c>
      <c r="G180" s="12" t="str">
        <f t="shared" si="3"/>
        <v/>
      </c>
    </row>
    <row r="181" spans="1:7" ht="16.5" thickBot="1" x14ac:dyDescent="0.45">
      <c r="B181" s="205"/>
      <c r="C181" s="206"/>
      <c r="D181" s="207"/>
      <c r="G181" s="12" t="str">
        <f t="shared" si="3"/>
        <v/>
      </c>
    </row>
    <row r="182" spans="1:7" x14ac:dyDescent="0.4">
      <c r="G182" s="12" t="str">
        <f t="shared" si="3"/>
        <v/>
      </c>
    </row>
    <row r="183" spans="1:7" x14ac:dyDescent="0.4">
      <c r="G183" s="12" t="str">
        <f t="shared" si="3"/>
        <v/>
      </c>
    </row>
    <row r="184" spans="1:7" x14ac:dyDescent="0.4">
      <c r="A184" s="13" t="s">
        <v>127</v>
      </c>
      <c r="B184" s="198" t="s">
        <v>128</v>
      </c>
      <c r="C184" s="198"/>
      <c r="D184" s="198"/>
      <c r="G184" s="12" t="str">
        <f t="shared" si="3"/>
        <v/>
      </c>
    </row>
    <row r="185" spans="1:7" ht="14.25" customHeight="1" thickBot="1" x14ac:dyDescent="0.45">
      <c r="A185" s="13"/>
      <c r="B185" s="74"/>
      <c r="C185" s="73"/>
      <c r="D185" s="73"/>
      <c r="G185" s="12" t="str">
        <f t="shared" si="3"/>
        <v/>
      </c>
    </row>
    <row r="186" spans="1:7" ht="15.75" customHeight="1" thickTop="1" x14ac:dyDescent="0.4">
      <c r="A186" s="13"/>
      <c r="B186" s="78"/>
      <c r="C186" s="16" t="s">
        <v>44</v>
      </c>
      <c r="D186" s="17" t="s">
        <v>540</v>
      </c>
      <c r="E186" s="18" t="s">
        <v>25</v>
      </c>
      <c r="F186" s="113" t="str">
        <f>IF(COUNTIF(B186:B189,"ㇾ")=0,"回答が選択されていません","")</f>
        <v>回答が選択されていません</v>
      </c>
      <c r="G186" s="12" t="str">
        <f t="shared" si="3"/>
        <v>○</v>
      </c>
    </row>
    <row r="187" spans="1:7" x14ac:dyDescent="0.4">
      <c r="B187" s="75"/>
      <c r="C187" s="19" t="s">
        <v>46</v>
      </c>
      <c r="D187" s="20" t="s">
        <v>541</v>
      </c>
      <c r="E187" s="18"/>
      <c r="F187" s="113" t="str">
        <f>IF(COUNTIF(B186:B189,"ㇾ")&gt;1,"1つより多く選択されています","")</f>
        <v/>
      </c>
      <c r="G187" s="12" t="str">
        <f t="shared" si="3"/>
        <v/>
      </c>
    </row>
    <row r="188" spans="1:7" x14ac:dyDescent="0.4">
      <c r="B188" s="75"/>
      <c r="C188" s="19" t="s">
        <v>47</v>
      </c>
      <c r="D188" s="20" t="s">
        <v>542</v>
      </c>
      <c r="E188" s="18"/>
      <c r="G188" s="12" t="str">
        <f t="shared" si="3"/>
        <v/>
      </c>
    </row>
    <row r="189" spans="1:7" ht="15.75" customHeight="1" thickBot="1" x14ac:dyDescent="0.45">
      <c r="B189" s="77"/>
      <c r="C189" s="21" t="s">
        <v>49</v>
      </c>
      <c r="D189" s="22" t="s">
        <v>543</v>
      </c>
      <c r="G189" s="12" t="str">
        <f t="shared" si="3"/>
        <v/>
      </c>
    </row>
    <row r="190" spans="1:7" ht="16.5" thickTop="1" x14ac:dyDescent="0.4">
      <c r="G190" s="12" t="str">
        <f t="shared" si="3"/>
        <v/>
      </c>
    </row>
    <row r="191" spans="1:7" x14ac:dyDescent="0.4">
      <c r="G191" s="12" t="str">
        <f t="shared" si="3"/>
        <v/>
      </c>
    </row>
    <row r="192" spans="1:7" ht="34.5" customHeight="1" x14ac:dyDescent="0.4">
      <c r="A192" s="13" t="s">
        <v>129</v>
      </c>
      <c r="B192" s="198" t="s">
        <v>130</v>
      </c>
      <c r="C192" s="198"/>
      <c r="D192" s="198"/>
      <c r="F192" s="113" t="str">
        <f>IF(AND(B194&lt;&gt;"",COUNTIF(B187:B189,"ㇾ")&gt;0),"分岐元設問の回答により、この設問は回答不要です","")</f>
        <v/>
      </c>
      <c r="G192" s="12" t="str">
        <f t="shared" si="3"/>
        <v/>
      </c>
    </row>
    <row r="193" spans="1:7" ht="9" customHeight="1" thickBot="1" x14ac:dyDescent="0.45">
      <c r="A193" s="13"/>
      <c r="B193" s="74"/>
      <c r="C193" s="73"/>
      <c r="D193" s="73"/>
      <c r="G193" s="12" t="str">
        <f t="shared" si="3"/>
        <v/>
      </c>
    </row>
    <row r="194" spans="1:7" ht="19.5" customHeight="1" thickBot="1" x14ac:dyDescent="0.45">
      <c r="B194" s="212"/>
      <c r="C194" s="213"/>
      <c r="D194" s="40" t="s">
        <v>131</v>
      </c>
      <c r="F194" s="113" t="str" cm="1">
        <f t="array" ref="F194">IF(AND(B187:B189&lt;&gt;"ㇾ",B194=""),"回答が入力されていません","")</f>
        <v>回答が入力されていません</v>
      </c>
      <c r="G194" s="12" t="str">
        <f t="shared" si="3"/>
        <v>○</v>
      </c>
    </row>
    <row r="195" spans="1:7" ht="19.5" customHeight="1" x14ac:dyDescent="0.4">
      <c r="F195" s="113" t="str">
        <f>IF(B194="","",IF(ISNUMBER(B194),"","数値にてご回答ください"))</f>
        <v/>
      </c>
      <c r="G195" s="12" t="str">
        <f t="shared" si="3"/>
        <v/>
      </c>
    </row>
    <row r="196" spans="1:7" x14ac:dyDescent="0.4">
      <c r="G196" s="12" t="str">
        <f t="shared" si="3"/>
        <v/>
      </c>
    </row>
    <row r="197" spans="1:7" x14ac:dyDescent="0.4">
      <c r="A197" s="13" t="s">
        <v>132</v>
      </c>
      <c r="B197" s="198" t="s">
        <v>133</v>
      </c>
      <c r="C197" s="198"/>
      <c r="D197" s="198"/>
      <c r="G197" s="12" t="str">
        <f t="shared" si="3"/>
        <v/>
      </c>
    </row>
    <row r="198" spans="1:7" ht="14.25" customHeight="1" thickBot="1" x14ac:dyDescent="0.45">
      <c r="A198" s="13"/>
      <c r="B198" s="74"/>
      <c r="C198" s="73"/>
      <c r="D198" s="73"/>
      <c r="G198" s="12" t="str">
        <f t="shared" si="3"/>
        <v/>
      </c>
    </row>
    <row r="199" spans="1:7" ht="15.75" customHeight="1" thickTop="1" x14ac:dyDescent="0.4">
      <c r="A199" s="13"/>
      <c r="B199" s="78"/>
      <c r="C199" s="16" t="s">
        <v>44</v>
      </c>
      <c r="D199" s="17" t="s">
        <v>134</v>
      </c>
      <c r="E199" s="18" t="s">
        <v>25</v>
      </c>
      <c r="F199" s="113" t="str">
        <f>IF(COUNTIF(B199:B207,"ㇾ")=0,"回答が選択されていません","")</f>
        <v>回答が選択されていません</v>
      </c>
      <c r="G199" s="12" t="str">
        <f t="shared" si="3"/>
        <v>○</v>
      </c>
    </row>
    <row r="200" spans="1:7" x14ac:dyDescent="0.4">
      <c r="B200" s="75"/>
      <c r="C200" s="19" t="s">
        <v>46</v>
      </c>
      <c r="D200" s="20" t="s">
        <v>135</v>
      </c>
      <c r="E200" s="18"/>
      <c r="F200" s="113" t="str">
        <f>IF(COUNTIF(B199:B207,"ㇾ")&gt;1,"1つより多く選択されています","")</f>
        <v/>
      </c>
      <c r="G200" s="12" t="str">
        <f t="shared" si="3"/>
        <v/>
      </c>
    </row>
    <row r="201" spans="1:7" x14ac:dyDescent="0.4">
      <c r="B201" s="75"/>
      <c r="C201" s="19" t="s">
        <v>47</v>
      </c>
      <c r="D201" s="20" t="s">
        <v>136</v>
      </c>
      <c r="E201" s="18"/>
      <c r="G201" s="12" t="str">
        <f t="shared" si="3"/>
        <v/>
      </c>
    </row>
    <row r="202" spans="1:7" x14ac:dyDescent="0.4">
      <c r="B202" s="75"/>
      <c r="C202" s="19" t="s">
        <v>49</v>
      </c>
      <c r="D202" s="20" t="s">
        <v>137</v>
      </c>
      <c r="G202" s="12" t="str">
        <f t="shared" si="3"/>
        <v/>
      </c>
    </row>
    <row r="203" spans="1:7" x14ac:dyDescent="0.4">
      <c r="B203" s="75"/>
      <c r="C203" s="19" t="s">
        <v>51</v>
      </c>
      <c r="D203" s="20" t="s">
        <v>138</v>
      </c>
      <c r="G203" s="12" t="str">
        <f t="shared" ref="G203:G278" si="4">IF(F203="","","○")</f>
        <v/>
      </c>
    </row>
    <row r="204" spans="1:7" x14ac:dyDescent="0.4">
      <c r="B204" s="75"/>
      <c r="C204" s="19" t="s">
        <v>53</v>
      </c>
      <c r="D204" s="20" t="s">
        <v>139</v>
      </c>
      <c r="G204" s="12" t="str">
        <f t="shared" si="4"/>
        <v/>
      </c>
    </row>
    <row r="205" spans="1:7" x14ac:dyDescent="0.4">
      <c r="B205" s="75"/>
      <c r="C205" s="19" t="s">
        <v>55</v>
      </c>
      <c r="D205" s="20" t="s">
        <v>140</v>
      </c>
      <c r="G205" s="12" t="str">
        <f t="shared" si="4"/>
        <v/>
      </c>
    </row>
    <row r="206" spans="1:7" x14ac:dyDescent="0.4">
      <c r="B206" s="76"/>
      <c r="C206" s="33" t="s">
        <v>57</v>
      </c>
      <c r="D206" s="34" t="s">
        <v>141</v>
      </c>
      <c r="G206" s="12" t="str">
        <f t="shared" si="4"/>
        <v/>
      </c>
    </row>
    <row r="207" spans="1:7" ht="15.75" customHeight="1" thickBot="1" x14ac:dyDescent="0.45">
      <c r="B207" s="77"/>
      <c r="C207" s="21" t="s">
        <v>59</v>
      </c>
      <c r="D207" s="22" t="s">
        <v>63</v>
      </c>
      <c r="G207" s="12" t="str">
        <f t="shared" si="4"/>
        <v/>
      </c>
    </row>
    <row r="208" spans="1:7" ht="16.5" thickTop="1" x14ac:dyDescent="0.4">
      <c r="G208" s="12" t="str">
        <f t="shared" si="4"/>
        <v/>
      </c>
    </row>
    <row r="209" spans="1:7" ht="16.5" thickBot="1" x14ac:dyDescent="0.45">
      <c r="B209" s="51" t="s">
        <v>41</v>
      </c>
      <c r="G209" s="12" t="str">
        <f t="shared" si="4"/>
        <v/>
      </c>
    </row>
    <row r="210" spans="1:7" x14ac:dyDescent="0.4">
      <c r="B210" s="199"/>
      <c r="C210" s="200"/>
      <c r="D210" s="201"/>
      <c r="F210" s="113" t="str">
        <f>IF(AND(B210&lt;&gt;"",B207&lt;&gt;"ㇾ"),"「その他」が選択されていません","")</f>
        <v/>
      </c>
      <c r="G210" s="12" t="str">
        <f t="shared" si="4"/>
        <v/>
      </c>
    </row>
    <row r="211" spans="1:7" x14ac:dyDescent="0.4">
      <c r="B211" s="202"/>
      <c r="C211" s="203"/>
      <c r="D211" s="204"/>
      <c r="F211" s="113" t="str">
        <f>IF(AND(B210="",B207="ㇾ"),"「その他　記入欄」にコメントを記入してください","")</f>
        <v/>
      </c>
      <c r="G211" s="12" t="str">
        <f t="shared" si="4"/>
        <v/>
      </c>
    </row>
    <row r="212" spans="1:7" ht="16.5" thickBot="1" x14ac:dyDescent="0.45">
      <c r="B212" s="205"/>
      <c r="C212" s="206"/>
      <c r="D212" s="207"/>
      <c r="G212" s="12" t="str">
        <f t="shared" si="4"/>
        <v/>
      </c>
    </row>
    <row r="213" spans="1:7" x14ac:dyDescent="0.4">
      <c r="B213" s="71"/>
      <c r="C213" s="71"/>
      <c r="D213" s="71"/>
    </row>
    <row r="214" spans="1:7" x14ac:dyDescent="0.4">
      <c r="G214" s="12" t="str">
        <f t="shared" si="4"/>
        <v/>
      </c>
    </row>
    <row r="215" spans="1:7" s="136" customFormat="1" x14ac:dyDescent="0.4">
      <c r="A215" s="62" t="s">
        <v>477</v>
      </c>
      <c r="B215" s="214" t="s">
        <v>478</v>
      </c>
      <c r="C215" s="214"/>
      <c r="D215" s="214"/>
      <c r="E215" s="55"/>
      <c r="F215" s="56"/>
      <c r="G215" s="57" t="str">
        <f t="shared" ref="G215:G220" si="5">IF(F215="","","○")</f>
        <v/>
      </c>
    </row>
    <row r="216" spans="1:7" s="136" customFormat="1" ht="14.25" customHeight="1" thickBot="1" x14ac:dyDescent="0.45">
      <c r="A216" s="62"/>
      <c r="B216" s="63"/>
      <c r="C216" s="64"/>
      <c r="D216" s="64"/>
      <c r="E216" s="55"/>
      <c r="F216" s="56"/>
      <c r="G216" s="57" t="str">
        <f t="shared" si="5"/>
        <v/>
      </c>
    </row>
    <row r="217" spans="1:7" s="136" customFormat="1" ht="15.75" customHeight="1" thickTop="1" x14ac:dyDescent="0.4">
      <c r="A217" s="62"/>
      <c r="B217" s="115"/>
      <c r="C217" s="65" t="s">
        <v>44</v>
      </c>
      <c r="D217" s="245" t="s">
        <v>554</v>
      </c>
      <c r="E217" s="66" t="s">
        <v>25</v>
      </c>
      <c r="F217" s="56" t="str">
        <f>IF(COUNTIF(B217:B220,"ㇾ")=0,"回答が選択されていません","")</f>
        <v>回答が選択されていません</v>
      </c>
      <c r="G217" s="57" t="str">
        <f t="shared" si="5"/>
        <v>○</v>
      </c>
    </row>
    <row r="218" spans="1:7" s="136" customFormat="1" x14ac:dyDescent="0.4">
      <c r="A218" s="55"/>
      <c r="B218" s="116"/>
      <c r="C218" s="67" t="s">
        <v>46</v>
      </c>
      <c r="D218" s="246" t="s">
        <v>555</v>
      </c>
      <c r="E218" s="66"/>
      <c r="F218" s="56" t="str">
        <f>IF(COUNTIF(B217:B220,"ㇾ")&gt;1,"1つより多く選択されています","")</f>
        <v/>
      </c>
      <c r="G218" s="57" t="str">
        <f t="shared" si="5"/>
        <v/>
      </c>
    </row>
    <row r="219" spans="1:7" s="136" customFormat="1" x14ac:dyDescent="0.4">
      <c r="A219" s="55"/>
      <c r="B219" s="116"/>
      <c r="C219" s="67" t="s">
        <v>47</v>
      </c>
      <c r="D219" s="246" t="s">
        <v>556</v>
      </c>
      <c r="E219" s="66"/>
      <c r="F219" s="56"/>
      <c r="G219" s="57" t="str">
        <f t="shared" si="5"/>
        <v/>
      </c>
    </row>
    <row r="220" spans="1:7" s="136" customFormat="1" ht="15.75" customHeight="1" thickBot="1" x14ac:dyDescent="0.45">
      <c r="A220" s="55"/>
      <c r="B220" s="117"/>
      <c r="C220" s="68" t="s">
        <v>49</v>
      </c>
      <c r="D220" s="247" t="s">
        <v>557</v>
      </c>
      <c r="E220" s="55"/>
      <c r="F220" s="56"/>
      <c r="G220" s="57" t="str">
        <f t="shared" si="5"/>
        <v/>
      </c>
    </row>
    <row r="221" spans="1:7" s="136" customFormat="1" ht="16.5" thickTop="1" x14ac:dyDescent="0.4">
      <c r="A221" s="55"/>
      <c r="B221" s="59"/>
      <c r="C221" s="59"/>
      <c r="D221" s="55"/>
      <c r="E221" s="55"/>
      <c r="F221" s="56"/>
      <c r="G221" s="57" t="str">
        <f t="shared" si="4"/>
        <v/>
      </c>
    </row>
    <row r="222" spans="1:7" s="136" customFormat="1" x14ac:dyDescent="0.4">
      <c r="A222" s="55"/>
      <c r="B222" s="58"/>
      <c r="C222" s="59"/>
      <c r="D222" s="55"/>
      <c r="E222" s="55"/>
      <c r="F222" s="56"/>
      <c r="G222" s="57" t="str">
        <f t="shared" si="4"/>
        <v/>
      </c>
    </row>
    <row r="223" spans="1:7" ht="49.5" customHeight="1" x14ac:dyDescent="0.4">
      <c r="A223" s="13" t="s">
        <v>535</v>
      </c>
      <c r="B223" s="198" t="s">
        <v>534</v>
      </c>
      <c r="C223" s="198"/>
      <c r="D223" s="198"/>
      <c r="F223" s="113" t="str">
        <f>IF(AND(B258="ㇾ",COUNTIF(B225:B236,"ㇾ")&gt;0),"分岐元設問の回答により、この設問は回答不要です","")</f>
        <v/>
      </c>
      <c r="G223" s="12" t="str">
        <f t="shared" si="4"/>
        <v/>
      </c>
    </row>
    <row r="224" spans="1:7" ht="14.25" customHeight="1" thickBot="1" x14ac:dyDescent="0.45">
      <c r="A224" s="13"/>
      <c r="B224" s="74"/>
      <c r="C224" s="73"/>
      <c r="D224" s="73"/>
      <c r="G224" s="12" t="str">
        <f t="shared" si="4"/>
        <v/>
      </c>
    </row>
    <row r="225" spans="1:7" ht="15.75" customHeight="1" thickTop="1" x14ac:dyDescent="0.4">
      <c r="A225" s="13"/>
      <c r="B225" s="78" t="s">
        <v>107</v>
      </c>
      <c r="C225" s="16" t="s">
        <v>44</v>
      </c>
      <c r="D225" s="17" t="s">
        <v>142</v>
      </c>
      <c r="E225" s="18" t="s">
        <v>25</v>
      </c>
      <c r="F225" s="113" t="str">
        <f>IF(AND(B258&lt;&gt;"ㇾ",COUNTIF(B225:B236,"ㇾ")=0),"回答が選択されていません","")</f>
        <v>回答が選択されていません</v>
      </c>
      <c r="G225" s="12" t="str">
        <f t="shared" si="4"/>
        <v>○</v>
      </c>
    </row>
    <row r="226" spans="1:7" x14ac:dyDescent="0.4">
      <c r="B226" s="75"/>
      <c r="C226" s="19" t="s">
        <v>46</v>
      </c>
      <c r="D226" s="20" t="s">
        <v>143</v>
      </c>
      <c r="E226" s="18"/>
      <c r="F226" s="113" t="str">
        <f>IF(COUNTIF(B225:B236,"ㇾ")&gt;1,"1つより多く選択されています","")</f>
        <v/>
      </c>
      <c r="G226" s="12" t="str">
        <f t="shared" si="4"/>
        <v/>
      </c>
    </row>
    <row r="227" spans="1:7" x14ac:dyDescent="0.4">
      <c r="B227" s="75"/>
      <c r="C227" s="19" t="s">
        <v>47</v>
      </c>
      <c r="D227" s="20" t="s">
        <v>144</v>
      </c>
      <c r="E227" s="18"/>
      <c r="G227" s="12" t="str">
        <f t="shared" si="4"/>
        <v/>
      </c>
    </row>
    <row r="228" spans="1:7" x14ac:dyDescent="0.4">
      <c r="B228" s="75"/>
      <c r="C228" s="19" t="s">
        <v>49</v>
      </c>
      <c r="D228" s="20" t="s">
        <v>145</v>
      </c>
      <c r="G228" s="12" t="str">
        <f t="shared" si="4"/>
        <v/>
      </c>
    </row>
    <row r="229" spans="1:7" x14ac:dyDescent="0.4">
      <c r="B229" s="75"/>
      <c r="C229" s="19" t="s">
        <v>51</v>
      </c>
      <c r="D229" s="20" t="s">
        <v>146</v>
      </c>
      <c r="G229" s="12" t="str">
        <f t="shared" si="4"/>
        <v/>
      </c>
    </row>
    <row r="230" spans="1:7" x14ac:dyDescent="0.4">
      <c r="B230" s="75"/>
      <c r="C230" s="19" t="s">
        <v>53</v>
      </c>
      <c r="D230" s="20" t="s">
        <v>147</v>
      </c>
      <c r="G230" s="12" t="str">
        <f t="shared" si="4"/>
        <v/>
      </c>
    </row>
    <row r="231" spans="1:7" x14ac:dyDescent="0.4">
      <c r="B231" s="75"/>
      <c r="C231" s="19" t="s">
        <v>55</v>
      </c>
      <c r="D231" s="20" t="s">
        <v>148</v>
      </c>
      <c r="G231" s="12" t="str">
        <f t="shared" si="4"/>
        <v/>
      </c>
    </row>
    <row r="232" spans="1:7" x14ac:dyDescent="0.4">
      <c r="B232" s="75"/>
      <c r="C232" s="19" t="s">
        <v>57</v>
      </c>
      <c r="D232" s="20" t="s">
        <v>149</v>
      </c>
      <c r="G232" s="12" t="str">
        <f t="shared" si="4"/>
        <v/>
      </c>
    </row>
    <row r="233" spans="1:7" x14ac:dyDescent="0.4">
      <c r="B233" s="75"/>
      <c r="C233" s="19" t="s">
        <v>59</v>
      </c>
      <c r="D233" s="20" t="s">
        <v>150</v>
      </c>
      <c r="G233" s="12" t="str">
        <f t="shared" si="4"/>
        <v/>
      </c>
    </row>
    <row r="234" spans="1:7" x14ac:dyDescent="0.4">
      <c r="B234" s="75"/>
      <c r="C234" s="19" t="s">
        <v>61</v>
      </c>
      <c r="D234" s="20" t="s">
        <v>151</v>
      </c>
      <c r="G234" s="12" t="str">
        <f t="shared" si="4"/>
        <v/>
      </c>
    </row>
    <row r="235" spans="1:7" x14ac:dyDescent="0.4">
      <c r="B235" s="75"/>
      <c r="C235" s="19" t="s">
        <v>74</v>
      </c>
      <c r="D235" s="20" t="s">
        <v>152</v>
      </c>
      <c r="G235" s="12" t="str">
        <f t="shared" si="4"/>
        <v/>
      </c>
    </row>
    <row r="236" spans="1:7" ht="15.75" customHeight="1" thickBot="1" x14ac:dyDescent="0.45">
      <c r="B236" s="77"/>
      <c r="C236" s="21" t="s">
        <v>116</v>
      </c>
      <c r="D236" s="22" t="s">
        <v>153</v>
      </c>
      <c r="G236" s="12" t="str">
        <f t="shared" si="4"/>
        <v/>
      </c>
    </row>
    <row r="237" spans="1:7" ht="16.5" thickTop="1" x14ac:dyDescent="0.4">
      <c r="G237" s="12" t="str">
        <f t="shared" si="4"/>
        <v/>
      </c>
    </row>
    <row r="239" spans="1:7" ht="34.5" customHeight="1" x14ac:dyDescent="0.4">
      <c r="A239" s="101" t="s">
        <v>75</v>
      </c>
      <c r="B239" s="215" t="s">
        <v>499</v>
      </c>
      <c r="C239" s="215"/>
      <c r="D239" s="215"/>
    </row>
    <row r="240" spans="1:7" ht="16.5" thickBot="1" x14ac:dyDescent="0.45">
      <c r="A240" s="101"/>
      <c r="B240" s="102"/>
      <c r="C240" s="103"/>
      <c r="D240" s="104"/>
    </row>
    <row r="241" spans="1:7" ht="16.5" thickTop="1" x14ac:dyDescent="0.4">
      <c r="A241" s="104"/>
      <c r="B241" s="118"/>
      <c r="C241" s="105" t="s">
        <v>44</v>
      </c>
      <c r="D241" s="106" t="s">
        <v>484</v>
      </c>
    </row>
    <row r="242" spans="1:7" x14ac:dyDescent="0.4">
      <c r="A242" s="104"/>
      <c r="B242" s="119"/>
      <c r="C242" s="98" t="s">
        <v>46</v>
      </c>
      <c r="D242" s="99" t="s">
        <v>485</v>
      </c>
    </row>
    <row r="243" spans="1:7" x14ac:dyDescent="0.4">
      <c r="A243" s="104"/>
      <c r="B243" s="119"/>
      <c r="C243" s="98" t="s">
        <v>47</v>
      </c>
      <c r="D243" s="99" t="s">
        <v>486</v>
      </c>
    </row>
    <row r="244" spans="1:7" x14ac:dyDescent="0.4">
      <c r="A244" s="104"/>
      <c r="B244" s="119"/>
      <c r="C244" s="98" t="s">
        <v>49</v>
      </c>
      <c r="D244" s="99" t="s">
        <v>487</v>
      </c>
    </row>
    <row r="245" spans="1:7" ht="16.5" thickBot="1" x14ac:dyDescent="0.45">
      <c r="A245" s="104"/>
      <c r="B245" s="120"/>
      <c r="C245" s="107" t="s">
        <v>405</v>
      </c>
      <c r="D245" s="108" t="s">
        <v>63</v>
      </c>
    </row>
    <row r="246" spans="1:7" ht="16.5" thickTop="1" x14ac:dyDescent="0.4">
      <c r="A246" s="104"/>
      <c r="B246" s="103"/>
      <c r="C246" s="103"/>
      <c r="D246" s="104"/>
    </row>
    <row r="247" spans="1:7" ht="16.5" thickBot="1" x14ac:dyDescent="0.45">
      <c r="A247" s="104"/>
      <c r="B247" s="102" t="s">
        <v>41</v>
      </c>
      <c r="C247" s="103"/>
      <c r="D247" s="104"/>
    </row>
    <row r="248" spans="1:7" x14ac:dyDescent="0.4">
      <c r="A248" s="104"/>
      <c r="B248" s="216"/>
      <c r="C248" s="217"/>
      <c r="D248" s="218"/>
    </row>
    <row r="249" spans="1:7" x14ac:dyDescent="0.4">
      <c r="A249" s="104"/>
      <c r="B249" s="219"/>
      <c r="C249" s="220"/>
      <c r="D249" s="221"/>
    </row>
    <row r="250" spans="1:7" ht="16.5" thickBot="1" x14ac:dyDescent="0.45">
      <c r="A250" s="104"/>
      <c r="B250" s="222"/>
      <c r="C250" s="223"/>
      <c r="D250" s="224"/>
    </row>
    <row r="253" spans="1:7" ht="39" customHeight="1" x14ac:dyDescent="0.4">
      <c r="A253" s="13" t="s">
        <v>90</v>
      </c>
      <c r="B253" s="198" t="s">
        <v>479</v>
      </c>
      <c r="C253" s="198"/>
      <c r="D253" s="198"/>
      <c r="G253" s="10" t="str">
        <f t="shared" ref="G253:G258" si="6">IF(F253="","","○")</f>
        <v/>
      </c>
    </row>
    <row r="254" spans="1:7" ht="14.25" customHeight="1" thickBot="1" x14ac:dyDescent="0.45">
      <c r="A254" s="13"/>
      <c r="B254" s="73"/>
      <c r="C254" s="73"/>
      <c r="D254" s="73"/>
      <c r="G254" s="10" t="str">
        <f t="shared" si="6"/>
        <v/>
      </c>
    </row>
    <row r="255" spans="1:7" ht="15.75" customHeight="1" thickTop="1" x14ac:dyDescent="0.4">
      <c r="A255" s="13"/>
      <c r="B255" s="78"/>
      <c r="C255" s="16" t="s">
        <v>44</v>
      </c>
      <c r="D255" s="17" t="s">
        <v>396</v>
      </c>
      <c r="E255" s="18" t="s">
        <v>25</v>
      </c>
      <c r="F255" s="113" t="str">
        <f>IF(COUNTIF(B255:B258,"ㇾ")=0,"回答が選択されていません","")</f>
        <v>回答が選択されていません</v>
      </c>
      <c r="G255" s="10" t="str">
        <f t="shared" si="6"/>
        <v>○</v>
      </c>
    </row>
    <row r="256" spans="1:7" x14ac:dyDescent="0.4">
      <c r="B256" s="75"/>
      <c r="C256" s="19" t="s">
        <v>46</v>
      </c>
      <c r="D256" s="20" t="s">
        <v>397</v>
      </c>
      <c r="E256" s="18"/>
      <c r="F256" s="113" t="str">
        <f>IF(COUNTIF(B255:B258,"ㇾ")&gt;1,"1つより多く選択されています","")</f>
        <v/>
      </c>
      <c r="G256" s="10" t="str">
        <f t="shared" si="6"/>
        <v/>
      </c>
    </row>
    <row r="257" spans="1:11" x14ac:dyDescent="0.4">
      <c r="B257" s="75"/>
      <c r="C257" s="19" t="s">
        <v>47</v>
      </c>
      <c r="D257" s="20" t="s">
        <v>399</v>
      </c>
      <c r="E257" s="18"/>
      <c r="G257" s="10" t="str">
        <f t="shared" si="6"/>
        <v/>
      </c>
    </row>
    <row r="258" spans="1:11" ht="15.75" customHeight="1" thickBot="1" x14ac:dyDescent="0.45">
      <c r="B258" s="77"/>
      <c r="C258" s="21" t="s">
        <v>49</v>
      </c>
      <c r="D258" s="22" t="s">
        <v>398</v>
      </c>
      <c r="G258" s="10" t="str">
        <f t="shared" si="6"/>
        <v/>
      </c>
    </row>
    <row r="259" spans="1:11" ht="15.75" customHeight="1" thickTop="1" x14ac:dyDescent="0.4">
      <c r="B259" s="10"/>
      <c r="C259" s="53"/>
      <c r="D259" s="54"/>
      <c r="G259" s="10"/>
    </row>
    <row r="260" spans="1:11" x14ac:dyDescent="0.4">
      <c r="B260" s="9"/>
      <c r="G260" s="10" t="str">
        <f t="shared" si="4"/>
        <v/>
      </c>
    </row>
    <row r="261" spans="1:11" ht="35.25" customHeight="1" x14ac:dyDescent="0.4">
      <c r="A261" s="13" t="s">
        <v>95</v>
      </c>
      <c r="B261" s="198" t="s">
        <v>400</v>
      </c>
      <c r="C261" s="198"/>
      <c r="D261" s="198"/>
      <c r="G261" s="10" t="str">
        <f t="shared" ref="G261:G266" si="7">IF(F261="","","○")</f>
        <v/>
      </c>
    </row>
    <row r="262" spans="1:11" ht="14.25" customHeight="1" thickBot="1" x14ac:dyDescent="0.45">
      <c r="A262" s="13"/>
      <c r="B262" s="73"/>
      <c r="C262" s="73"/>
      <c r="D262" s="73"/>
      <c r="G262" s="10" t="str">
        <f t="shared" si="7"/>
        <v/>
      </c>
    </row>
    <row r="263" spans="1:11" ht="15.75" customHeight="1" thickTop="1" x14ac:dyDescent="0.4">
      <c r="A263" s="13"/>
      <c r="B263" s="78"/>
      <c r="C263" s="16" t="s">
        <v>44</v>
      </c>
      <c r="D263" s="17" t="s">
        <v>181</v>
      </c>
      <c r="E263" s="18" t="s">
        <v>25</v>
      </c>
      <c r="F263" s="113" t="str">
        <f>IF(COUNTIF(B263:B266,"ㇾ")=0,"回答が選択されていません","")</f>
        <v>回答が選択されていません</v>
      </c>
      <c r="G263" s="10" t="str">
        <f t="shared" si="7"/>
        <v>○</v>
      </c>
    </row>
    <row r="264" spans="1:11" x14ac:dyDescent="0.4">
      <c r="B264" s="75"/>
      <c r="C264" s="19" t="s">
        <v>46</v>
      </c>
      <c r="D264" s="20" t="s">
        <v>182</v>
      </c>
      <c r="E264" s="18"/>
      <c r="F264" s="113" t="str">
        <f>IF(COUNTIF(B263:B266,"ㇾ")&gt;1,"1つより多く選択されています","")</f>
        <v/>
      </c>
      <c r="G264" s="10" t="str">
        <f t="shared" si="7"/>
        <v/>
      </c>
    </row>
    <row r="265" spans="1:11" x14ac:dyDescent="0.4">
      <c r="B265" s="75"/>
      <c r="C265" s="19" t="s">
        <v>47</v>
      </c>
      <c r="D265" s="20" t="s">
        <v>183</v>
      </c>
      <c r="E265" s="18"/>
      <c r="G265" s="10" t="str">
        <f t="shared" si="7"/>
        <v/>
      </c>
    </row>
    <row r="266" spans="1:11" ht="15.75" customHeight="1" thickBot="1" x14ac:dyDescent="0.45">
      <c r="B266" s="77"/>
      <c r="C266" s="21" t="s">
        <v>49</v>
      </c>
      <c r="D266" s="22" t="s">
        <v>184</v>
      </c>
      <c r="G266" s="10" t="str">
        <f t="shared" si="7"/>
        <v/>
      </c>
    </row>
    <row r="267" spans="1:11" ht="15.75" customHeight="1" thickTop="1" x14ac:dyDescent="0.4">
      <c r="B267" s="59"/>
      <c r="C267" s="53"/>
      <c r="D267" s="54"/>
      <c r="G267" s="10"/>
    </row>
    <row r="268" spans="1:11" x14ac:dyDescent="0.4">
      <c r="G268" s="12" t="str">
        <f t="shared" si="4"/>
        <v/>
      </c>
      <c r="I268" s="127"/>
      <c r="J268" s="127"/>
      <c r="K268" s="126"/>
    </row>
    <row r="269" spans="1:11" s="126" customFormat="1" ht="24.75" customHeight="1" x14ac:dyDescent="0.4">
      <c r="A269" s="38"/>
      <c r="B269" s="24" t="s">
        <v>2</v>
      </c>
      <c r="C269" s="25" t="s">
        <v>3</v>
      </c>
      <c r="D269" s="26"/>
      <c r="E269" s="26"/>
      <c r="F269" s="28"/>
      <c r="G269" s="39" t="str">
        <f t="shared" si="4"/>
        <v/>
      </c>
      <c r="H269" s="127"/>
      <c r="I269" s="129"/>
      <c r="J269" s="129"/>
      <c r="K269" s="129"/>
    </row>
    <row r="270" spans="1:11" x14ac:dyDescent="0.4">
      <c r="G270" s="12" t="str">
        <f t="shared" si="4"/>
        <v/>
      </c>
    </row>
    <row r="271" spans="1:11" x14ac:dyDescent="0.4">
      <c r="A271" s="13" t="s">
        <v>22</v>
      </c>
      <c r="B271" s="198" t="s">
        <v>480</v>
      </c>
      <c r="C271" s="198"/>
      <c r="D271" s="198"/>
      <c r="G271" s="12" t="str">
        <f t="shared" si="4"/>
        <v/>
      </c>
    </row>
    <row r="272" spans="1:11" ht="14.25" customHeight="1" x14ac:dyDescent="0.4">
      <c r="A272" s="13"/>
      <c r="B272" s="14"/>
      <c r="C272" s="15"/>
      <c r="D272" s="15"/>
      <c r="G272" s="12" t="str">
        <f t="shared" si="4"/>
        <v/>
      </c>
    </row>
    <row r="273" spans="1:7" ht="14.25" customHeight="1" thickBot="1" x14ac:dyDescent="0.45">
      <c r="A273" s="13"/>
      <c r="B273" s="10" t="s">
        <v>154</v>
      </c>
      <c r="C273" s="15"/>
      <c r="D273" s="15"/>
      <c r="G273" s="12" t="str">
        <f t="shared" si="4"/>
        <v/>
      </c>
    </row>
    <row r="274" spans="1:7" ht="15.75" customHeight="1" thickTop="1" x14ac:dyDescent="0.4">
      <c r="A274" s="13"/>
      <c r="B274" s="78"/>
      <c r="C274" s="16" t="s">
        <v>44</v>
      </c>
      <c r="D274" s="17" t="s">
        <v>155</v>
      </c>
      <c r="E274" s="18" t="s">
        <v>25</v>
      </c>
      <c r="F274" s="113" t="str">
        <f>IF(COUNTIF(B274:B276,"ㇾ")=0,"回答が選択されていません","")</f>
        <v>回答が選択されていません</v>
      </c>
      <c r="G274" s="12" t="str">
        <f t="shared" si="4"/>
        <v>○</v>
      </c>
    </row>
    <row r="275" spans="1:7" x14ac:dyDescent="0.4">
      <c r="B275" s="75"/>
      <c r="C275" s="19" t="s">
        <v>46</v>
      </c>
      <c r="D275" s="20" t="s">
        <v>156</v>
      </c>
      <c r="E275" s="18"/>
      <c r="F275" s="113" t="str">
        <f>IF(COUNTIF(B274:B276,"ㇾ")&gt;1,"1つより多く選択されています","")</f>
        <v/>
      </c>
      <c r="G275" s="12" t="str">
        <f t="shared" si="4"/>
        <v/>
      </c>
    </row>
    <row r="276" spans="1:7" ht="15.75" customHeight="1" thickBot="1" x14ac:dyDescent="0.45">
      <c r="B276" s="77"/>
      <c r="C276" s="21" t="s">
        <v>47</v>
      </c>
      <c r="D276" s="22" t="s">
        <v>157</v>
      </c>
      <c r="G276" s="12" t="str">
        <f t="shared" si="4"/>
        <v/>
      </c>
    </row>
    <row r="277" spans="1:7" ht="16.5" thickTop="1" x14ac:dyDescent="0.4">
      <c r="G277" s="12" t="str">
        <f t="shared" si="4"/>
        <v/>
      </c>
    </row>
    <row r="278" spans="1:7" ht="14.25" customHeight="1" thickBot="1" x14ac:dyDescent="0.45">
      <c r="A278" s="13"/>
      <c r="B278" s="10" t="s">
        <v>158</v>
      </c>
      <c r="C278" s="15"/>
      <c r="D278" s="15"/>
      <c r="G278" s="12" t="str">
        <f t="shared" si="4"/>
        <v/>
      </c>
    </row>
    <row r="279" spans="1:7" ht="15.75" customHeight="1" thickTop="1" x14ac:dyDescent="0.4">
      <c r="A279" s="13"/>
      <c r="B279" s="78"/>
      <c r="C279" s="16" t="s">
        <v>44</v>
      </c>
      <c r="D279" s="17" t="s">
        <v>155</v>
      </c>
      <c r="E279" s="18" t="s">
        <v>25</v>
      </c>
      <c r="F279" s="113" t="str">
        <f>IF(COUNTIF(B279:B281,"ㇾ")=0,"回答が選択されていません","")</f>
        <v>回答が選択されていません</v>
      </c>
      <c r="G279" s="12" t="str">
        <f t="shared" ref="G279:G323" si="8">IF(F279="","","○")</f>
        <v>○</v>
      </c>
    </row>
    <row r="280" spans="1:7" x14ac:dyDescent="0.4">
      <c r="B280" s="75"/>
      <c r="C280" s="19" t="s">
        <v>46</v>
      </c>
      <c r="D280" s="20" t="s">
        <v>156</v>
      </c>
      <c r="E280" s="18"/>
      <c r="F280" s="113" t="str">
        <f>IF(COUNTIF(B279:B281,"ㇾ")&gt;1,"1つより多く選択されています","")</f>
        <v/>
      </c>
      <c r="G280" s="12" t="str">
        <f t="shared" si="8"/>
        <v/>
      </c>
    </row>
    <row r="281" spans="1:7" ht="15.75" customHeight="1" thickBot="1" x14ac:dyDescent="0.45">
      <c r="B281" s="77"/>
      <c r="C281" s="21" t="s">
        <v>47</v>
      </c>
      <c r="D281" s="22" t="s">
        <v>157</v>
      </c>
      <c r="G281" s="12" t="str">
        <f t="shared" si="8"/>
        <v/>
      </c>
    </row>
    <row r="282" spans="1:7" ht="16.5" thickTop="1" x14ac:dyDescent="0.4">
      <c r="G282" s="12" t="str">
        <f t="shared" si="8"/>
        <v/>
      </c>
    </row>
    <row r="283" spans="1:7" x14ac:dyDescent="0.4">
      <c r="G283" s="12" t="str">
        <f t="shared" si="8"/>
        <v/>
      </c>
    </row>
    <row r="284" spans="1:7" x14ac:dyDescent="0.4">
      <c r="A284" s="13" t="s">
        <v>42</v>
      </c>
      <c r="B284" s="198" t="s">
        <v>159</v>
      </c>
      <c r="C284" s="198"/>
      <c r="D284" s="198"/>
      <c r="G284" s="12" t="str">
        <f t="shared" si="8"/>
        <v/>
      </c>
    </row>
    <row r="285" spans="1:7" ht="14.25" customHeight="1" thickBot="1" x14ac:dyDescent="0.45">
      <c r="A285" s="13"/>
      <c r="B285" s="60"/>
      <c r="C285" s="61"/>
      <c r="D285" s="61"/>
      <c r="G285" s="12" t="str">
        <f t="shared" si="8"/>
        <v/>
      </c>
    </row>
    <row r="286" spans="1:7" ht="15.75" customHeight="1" thickTop="1" x14ac:dyDescent="0.4">
      <c r="A286" s="13"/>
      <c r="B286" s="78"/>
      <c r="C286" s="16" t="s">
        <v>44</v>
      </c>
      <c r="D286" s="17" t="s">
        <v>160</v>
      </c>
      <c r="E286" s="18" t="s">
        <v>25</v>
      </c>
      <c r="F286" s="113" t="str">
        <f>IF(COUNTIF(B286:B292,"ㇾ")=0,"回答が選択されていません","")</f>
        <v>回答が選択されていません</v>
      </c>
      <c r="G286" s="12" t="str">
        <f t="shared" si="8"/>
        <v>○</v>
      </c>
    </row>
    <row r="287" spans="1:7" x14ac:dyDescent="0.4">
      <c r="B287" s="75"/>
      <c r="C287" s="19" t="s">
        <v>46</v>
      </c>
      <c r="D287" s="20" t="s">
        <v>161</v>
      </c>
      <c r="E287" s="18"/>
      <c r="F287" s="113" t="str">
        <f>IF(COUNTIF(B286:B292,"ㇾ")&gt;3,"3つより多く選択されています","")</f>
        <v/>
      </c>
      <c r="G287" s="12" t="str">
        <f t="shared" si="8"/>
        <v/>
      </c>
    </row>
    <row r="288" spans="1:7" x14ac:dyDescent="0.4">
      <c r="B288" s="75"/>
      <c r="C288" s="19" t="s">
        <v>47</v>
      </c>
      <c r="D288" s="20" t="s">
        <v>162</v>
      </c>
      <c r="E288" s="18"/>
      <c r="F288" s="113" t="str">
        <f>IF(AND(B291="ㇾ",COUNTIF(B286:B292,"ㇾ")&gt;1),"回答内容が矛盾しています","")</f>
        <v/>
      </c>
      <c r="G288" s="12" t="str">
        <f t="shared" si="8"/>
        <v/>
      </c>
    </row>
    <row r="289" spans="1:7" x14ac:dyDescent="0.4">
      <c r="B289" s="75"/>
      <c r="C289" s="19" t="s">
        <v>49</v>
      </c>
      <c r="D289" s="20" t="s">
        <v>163</v>
      </c>
      <c r="G289" s="12" t="str">
        <f t="shared" si="8"/>
        <v/>
      </c>
    </row>
    <row r="290" spans="1:7" x14ac:dyDescent="0.4">
      <c r="B290" s="75"/>
      <c r="C290" s="19" t="s">
        <v>51</v>
      </c>
      <c r="D290" s="20" t="s">
        <v>164</v>
      </c>
      <c r="G290" s="12" t="str">
        <f t="shared" si="8"/>
        <v/>
      </c>
    </row>
    <row r="291" spans="1:7" x14ac:dyDescent="0.4">
      <c r="B291" s="75"/>
      <c r="C291" s="19" t="s">
        <v>53</v>
      </c>
      <c r="D291" s="20" t="s">
        <v>165</v>
      </c>
      <c r="G291" s="12" t="str">
        <f t="shared" si="8"/>
        <v/>
      </c>
    </row>
    <row r="292" spans="1:7" ht="15.75" customHeight="1" thickBot="1" x14ac:dyDescent="0.45">
      <c r="B292" s="77"/>
      <c r="C292" s="21" t="s">
        <v>55</v>
      </c>
      <c r="D292" s="22" t="s">
        <v>63</v>
      </c>
      <c r="G292" s="12" t="str">
        <f t="shared" si="8"/>
        <v/>
      </c>
    </row>
    <row r="293" spans="1:7" ht="16.5" thickTop="1" x14ac:dyDescent="0.4">
      <c r="G293" s="12" t="str">
        <f t="shared" si="8"/>
        <v/>
      </c>
    </row>
    <row r="294" spans="1:7" ht="16.5" thickBot="1" x14ac:dyDescent="0.45">
      <c r="B294" s="51" t="s">
        <v>41</v>
      </c>
      <c r="G294" s="12" t="str">
        <f t="shared" si="8"/>
        <v/>
      </c>
    </row>
    <row r="295" spans="1:7" x14ac:dyDescent="0.4">
      <c r="B295" s="199"/>
      <c r="C295" s="200"/>
      <c r="D295" s="201"/>
      <c r="F295" s="113" t="str">
        <f>IF(AND(B295&lt;&gt;"",B292&lt;&gt;"ㇾ"),"「その他」が選択されていません","")</f>
        <v/>
      </c>
      <c r="G295" s="12" t="str">
        <f t="shared" si="8"/>
        <v/>
      </c>
    </row>
    <row r="296" spans="1:7" x14ac:dyDescent="0.4">
      <c r="B296" s="202"/>
      <c r="C296" s="203"/>
      <c r="D296" s="204"/>
      <c r="F296" s="113" t="str">
        <f>IF(AND(B295="",B292="ㇾ"),"「その他　記入欄」にコメントを記入してください","")</f>
        <v/>
      </c>
      <c r="G296" s="12" t="str">
        <f t="shared" si="8"/>
        <v/>
      </c>
    </row>
    <row r="297" spans="1:7" ht="16.5" thickBot="1" x14ac:dyDescent="0.45">
      <c r="B297" s="205"/>
      <c r="C297" s="206"/>
      <c r="D297" s="207"/>
      <c r="G297" s="12" t="str">
        <f t="shared" si="8"/>
        <v/>
      </c>
    </row>
    <row r="298" spans="1:7" x14ac:dyDescent="0.4">
      <c r="G298" s="12" t="str">
        <f t="shared" si="8"/>
        <v/>
      </c>
    </row>
    <row r="299" spans="1:7" x14ac:dyDescent="0.4">
      <c r="G299" s="12" t="str">
        <f t="shared" si="8"/>
        <v/>
      </c>
    </row>
    <row r="300" spans="1:7" x14ac:dyDescent="0.4">
      <c r="A300" s="13" t="s">
        <v>64</v>
      </c>
      <c r="B300" s="198" t="s">
        <v>166</v>
      </c>
      <c r="C300" s="198"/>
      <c r="D300" s="198"/>
      <c r="G300" s="12" t="str">
        <f t="shared" si="8"/>
        <v/>
      </c>
    </row>
    <row r="301" spans="1:7" ht="14.25" customHeight="1" thickBot="1" x14ac:dyDescent="0.45">
      <c r="A301" s="13"/>
      <c r="B301" s="14"/>
      <c r="C301" s="15"/>
      <c r="D301" s="15"/>
      <c r="G301" s="12" t="str">
        <f t="shared" si="8"/>
        <v/>
      </c>
    </row>
    <row r="302" spans="1:7" ht="15.75" customHeight="1" thickTop="1" x14ac:dyDescent="0.4">
      <c r="A302" s="13"/>
      <c r="B302" s="78"/>
      <c r="C302" s="16" t="s">
        <v>44</v>
      </c>
      <c r="D302" s="17" t="s">
        <v>167</v>
      </c>
      <c r="E302" s="18" t="s">
        <v>25</v>
      </c>
      <c r="F302" s="113" t="str">
        <f>IF(COUNTIF(B302:B311,"ㇾ")=0,"回答が選択されていません","")</f>
        <v>回答が選択されていません</v>
      </c>
      <c r="G302" s="12" t="str">
        <f t="shared" si="8"/>
        <v>○</v>
      </c>
    </row>
    <row r="303" spans="1:7" x14ac:dyDescent="0.4">
      <c r="B303" s="75"/>
      <c r="C303" s="41" t="s">
        <v>46</v>
      </c>
      <c r="D303" s="32" t="s">
        <v>168</v>
      </c>
      <c r="E303" s="18"/>
      <c r="F303" s="113" t="str">
        <f>IF(COUNTIF(B302:B311,"ㇾ")&gt;3,"3つより多く選択されています","")</f>
        <v/>
      </c>
      <c r="G303" s="12" t="str">
        <f t="shared" si="8"/>
        <v/>
      </c>
    </row>
    <row r="304" spans="1:7" x14ac:dyDescent="0.4">
      <c r="B304" s="75"/>
      <c r="C304" s="19" t="s">
        <v>47</v>
      </c>
      <c r="D304" s="20" t="s">
        <v>169</v>
      </c>
      <c r="E304" s="18"/>
      <c r="F304" s="113" t="str">
        <f>IF(AND(B310="ㇾ",COUNTIF(B302:B311,"ㇾ")&gt;1),"回答内容が矛盾しています","")</f>
        <v/>
      </c>
      <c r="G304" s="12" t="str">
        <f t="shared" si="8"/>
        <v/>
      </c>
    </row>
    <row r="305" spans="1:11" x14ac:dyDescent="0.4">
      <c r="B305" s="75"/>
      <c r="C305" s="19" t="s">
        <v>49</v>
      </c>
      <c r="D305" s="20" t="s">
        <v>170</v>
      </c>
      <c r="G305" s="12" t="str">
        <f t="shared" si="8"/>
        <v/>
      </c>
    </row>
    <row r="306" spans="1:11" x14ac:dyDescent="0.4">
      <c r="B306" s="75"/>
      <c r="C306" s="19" t="s">
        <v>51</v>
      </c>
      <c r="D306" s="20" t="s">
        <v>171</v>
      </c>
      <c r="G306" s="12" t="str">
        <f t="shared" si="8"/>
        <v/>
      </c>
    </row>
    <row r="307" spans="1:11" x14ac:dyDescent="0.4">
      <c r="B307" s="75"/>
      <c r="C307" s="19" t="s">
        <v>53</v>
      </c>
      <c r="D307" s="20" t="s">
        <v>172</v>
      </c>
      <c r="G307" s="12" t="str">
        <f t="shared" si="8"/>
        <v/>
      </c>
    </row>
    <row r="308" spans="1:11" x14ac:dyDescent="0.4">
      <c r="B308" s="75"/>
      <c r="C308" s="19" t="s">
        <v>55</v>
      </c>
      <c r="D308" s="20" t="s">
        <v>173</v>
      </c>
      <c r="G308" s="12" t="str">
        <f t="shared" si="8"/>
        <v/>
      </c>
    </row>
    <row r="309" spans="1:11" x14ac:dyDescent="0.4">
      <c r="B309" s="75"/>
      <c r="C309" s="19" t="s">
        <v>57</v>
      </c>
      <c r="D309" s="20" t="s">
        <v>174</v>
      </c>
      <c r="G309" s="12" t="str">
        <f t="shared" si="8"/>
        <v/>
      </c>
    </row>
    <row r="310" spans="1:11" x14ac:dyDescent="0.4">
      <c r="B310" s="75"/>
      <c r="C310" s="19" t="s">
        <v>59</v>
      </c>
      <c r="D310" s="20" t="s">
        <v>175</v>
      </c>
      <c r="G310" s="12" t="str">
        <f t="shared" si="8"/>
        <v/>
      </c>
    </row>
    <row r="311" spans="1:11" ht="15.75" customHeight="1" thickBot="1" x14ac:dyDescent="0.45">
      <c r="B311" s="77"/>
      <c r="C311" s="21" t="s">
        <v>61</v>
      </c>
      <c r="D311" s="22" t="s">
        <v>63</v>
      </c>
      <c r="G311" s="12" t="str">
        <f t="shared" si="8"/>
        <v/>
      </c>
    </row>
    <row r="312" spans="1:11" ht="16.5" thickTop="1" x14ac:dyDescent="0.4">
      <c r="G312" s="12" t="str">
        <f t="shared" si="8"/>
        <v/>
      </c>
    </row>
    <row r="313" spans="1:11" ht="16.5" thickBot="1" x14ac:dyDescent="0.45">
      <c r="B313" s="51" t="s">
        <v>41</v>
      </c>
      <c r="G313" s="12" t="str">
        <f t="shared" si="8"/>
        <v/>
      </c>
    </row>
    <row r="314" spans="1:11" x14ac:dyDescent="0.4">
      <c r="B314" s="199"/>
      <c r="C314" s="200"/>
      <c r="D314" s="201"/>
      <c r="F314" s="113" t="str">
        <f>IF(AND(B314&lt;&gt;"",B311&lt;&gt;"ㇾ"),"「その他」が選択されていません","")</f>
        <v/>
      </c>
      <c r="G314" s="12" t="str">
        <f t="shared" si="8"/>
        <v/>
      </c>
    </row>
    <row r="315" spans="1:11" x14ac:dyDescent="0.4">
      <c r="B315" s="202"/>
      <c r="C315" s="203"/>
      <c r="D315" s="204"/>
      <c r="F315" s="113" t="str">
        <f>IF(AND(B314="",B311="ㇾ"),"「その他　記入欄」にコメントを記入してください","")</f>
        <v/>
      </c>
      <c r="G315" s="12" t="str">
        <f t="shared" si="8"/>
        <v/>
      </c>
    </row>
    <row r="316" spans="1:11" ht="16.5" thickBot="1" x14ac:dyDescent="0.45">
      <c r="B316" s="205"/>
      <c r="C316" s="206"/>
      <c r="D316" s="207"/>
      <c r="G316" s="12" t="str">
        <f t="shared" si="8"/>
        <v/>
      </c>
    </row>
    <row r="317" spans="1:11" x14ac:dyDescent="0.4">
      <c r="B317" s="36"/>
      <c r="C317" s="36"/>
      <c r="D317" s="36"/>
    </row>
    <row r="318" spans="1:11" x14ac:dyDescent="0.4">
      <c r="B318" s="36"/>
      <c r="C318" s="36"/>
      <c r="D318" s="36"/>
      <c r="I318" s="127"/>
      <c r="J318" s="127"/>
      <c r="K318" s="126"/>
    </row>
    <row r="319" spans="1:11" s="126" customFormat="1" ht="24.75" customHeight="1" x14ac:dyDescent="0.4">
      <c r="A319" s="38"/>
      <c r="B319" s="24" t="s">
        <v>4</v>
      </c>
      <c r="C319" s="25" t="s">
        <v>5</v>
      </c>
      <c r="D319" s="26"/>
      <c r="E319" s="26"/>
      <c r="F319" s="28"/>
      <c r="G319" s="39" t="str">
        <f t="shared" si="8"/>
        <v/>
      </c>
      <c r="H319" s="127"/>
      <c r="I319" s="129"/>
      <c r="J319" s="129"/>
      <c r="K319" s="129"/>
    </row>
    <row r="320" spans="1:11" x14ac:dyDescent="0.4">
      <c r="G320" s="12" t="str">
        <f t="shared" si="8"/>
        <v/>
      </c>
    </row>
    <row r="321" spans="1:11" s="137" customFormat="1" x14ac:dyDescent="0.4">
      <c r="A321" s="13" t="s">
        <v>22</v>
      </c>
      <c r="B321" s="198" t="s">
        <v>176</v>
      </c>
      <c r="C321" s="198"/>
      <c r="D321" s="198"/>
      <c r="E321" s="10"/>
      <c r="F321" s="113"/>
      <c r="G321" s="12" t="str">
        <f t="shared" si="8"/>
        <v/>
      </c>
      <c r="H321" s="129"/>
      <c r="I321" s="129"/>
      <c r="J321" s="129"/>
      <c r="K321" s="129"/>
    </row>
    <row r="322" spans="1:11" s="137" customFormat="1" ht="14.25" customHeight="1" thickBot="1" x14ac:dyDescent="0.45">
      <c r="A322" s="13"/>
      <c r="B322" s="14"/>
      <c r="C322" s="15"/>
      <c r="D322" s="15"/>
      <c r="E322" s="10"/>
      <c r="F322" s="113"/>
      <c r="G322" s="12" t="str">
        <f t="shared" si="8"/>
        <v/>
      </c>
      <c r="H322" s="129"/>
      <c r="I322" s="129"/>
      <c r="J322" s="129"/>
      <c r="K322" s="129"/>
    </row>
    <row r="323" spans="1:11" s="137" customFormat="1" ht="15.75" customHeight="1" thickTop="1" x14ac:dyDescent="0.4">
      <c r="A323" s="13"/>
      <c r="B323" s="78"/>
      <c r="C323" s="16" t="s">
        <v>44</v>
      </c>
      <c r="D323" s="17" t="s">
        <v>177</v>
      </c>
      <c r="E323" s="18" t="s">
        <v>25</v>
      </c>
      <c r="F323" s="113" t="str">
        <f>IF(COUNTIF(B323:B325,"ㇾ")=0,"回答が選択されていません","")</f>
        <v>回答が選択されていません</v>
      </c>
      <c r="G323" s="12" t="str">
        <f t="shared" si="8"/>
        <v>○</v>
      </c>
      <c r="H323" s="129"/>
      <c r="I323" s="129"/>
      <c r="J323" s="129"/>
      <c r="K323" s="129"/>
    </row>
    <row r="324" spans="1:11" s="137" customFormat="1" x14ac:dyDescent="0.4">
      <c r="A324" s="10"/>
      <c r="B324" s="75"/>
      <c r="C324" s="19" t="s">
        <v>46</v>
      </c>
      <c r="D324" s="20" t="s">
        <v>178</v>
      </c>
      <c r="E324" s="18"/>
      <c r="F324" s="113" t="str">
        <f>IF(COUNTIF(B323:B325,"ㇾ")&gt;1,"1つより多く選択されています","")</f>
        <v/>
      </c>
      <c r="G324" s="12" t="str">
        <f t="shared" ref="G324:G388" si="9">IF(F324="","","○")</f>
        <v/>
      </c>
      <c r="H324" s="129"/>
      <c r="I324" s="129"/>
      <c r="J324" s="129"/>
      <c r="K324" s="129"/>
    </row>
    <row r="325" spans="1:11" s="137" customFormat="1" ht="15.75" customHeight="1" thickBot="1" x14ac:dyDescent="0.45">
      <c r="A325" s="10"/>
      <c r="B325" s="77"/>
      <c r="C325" s="21" t="s">
        <v>47</v>
      </c>
      <c r="D325" s="22" t="s">
        <v>179</v>
      </c>
      <c r="E325" s="10"/>
      <c r="F325" s="113"/>
      <c r="G325" s="12" t="str">
        <f t="shared" si="9"/>
        <v/>
      </c>
      <c r="H325" s="129"/>
      <c r="I325" s="129"/>
      <c r="J325" s="129"/>
      <c r="K325" s="129"/>
    </row>
    <row r="326" spans="1:11" s="137" customFormat="1" ht="16.5" thickTop="1" x14ac:dyDescent="0.4">
      <c r="A326" s="10"/>
      <c r="B326" s="8"/>
      <c r="C326" s="9"/>
      <c r="D326" s="10"/>
      <c r="E326" s="10"/>
      <c r="F326" s="113"/>
      <c r="G326" s="12" t="str">
        <f t="shared" si="9"/>
        <v/>
      </c>
      <c r="H326" s="129"/>
      <c r="I326" s="129"/>
      <c r="J326" s="129"/>
      <c r="K326" s="129"/>
    </row>
    <row r="327" spans="1:11" s="137" customFormat="1" x14ac:dyDescent="0.4">
      <c r="A327" s="10"/>
      <c r="B327" s="8"/>
      <c r="C327" s="9"/>
      <c r="D327" s="10"/>
      <c r="E327" s="10"/>
      <c r="F327" s="113"/>
      <c r="G327" s="12" t="str">
        <f t="shared" si="9"/>
        <v/>
      </c>
      <c r="H327" s="129"/>
      <c r="I327" s="129"/>
      <c r="J327" s="129"/>
      <c r="K327" s="129"/>
    </row>
    <row r="328" spans="1:11" s="137" customFormat="1" ht="31.5" customHeight="1" x14ac:dyDescent="0.4">
      <c r="A328" s="13" t="s">
        <v>42</v>
      </c>
      <c r="B328" s="198" t="s">
        <v>180</v>
      </c>
      <c r="C328" s="198"/>
      <c r="D328" s="198"/>
      <c r="E328" s="10"/>
      <c r="F328" s="113"/>
      <c r="G328" s="12" t="str">
        <f t="shared" si="9"/>
        <v/>
      </c>
      <c r="H328" s="129"/>
      <c r="I328" s="129"/>
      <c r="J328" s="129"/>
      <c r="K328" s="129"/>
    </row>
    <row r="329" spans="1:11" s="137" customFormat="1" ht="14.25" customHeight="1" thickBot="1" x14ac:dyDescent="0.45">
      <c r="A329" s="13"/>
      <c r="B329" s="14"/>
      <c r="C329" s="15"/>
      <c r="D329" s="15"/>
      <c r="E329" s="10"/>
      <c r="F329" s="113"/>
      <c r="G329" s="12" t="str">
        <f t="shared" si="9"/>
        <v/>
      </c>
      <c r="H329" s="129"/>
      <c r="I329" s="129"/>
      <c r="J329" s="129"/>
      <c r="K329" s="129"/>
    </row>
    <row r="330" spans="1:11" s="137" customFormat="1" ht="15.75" customHeight="1" thickTop="1" x14ac:dyDescent="0.4">
      <c r="A330" s="13"/>
      <c r="B330" s="78"/>
      <c r="C330" s="16" t="s">
        <v>44</v>
      </c>
      <c r="D330" s="17" t="s">
        <v>181</v>
      </c>
      <c r="E330" s="18" t="s">
        <v>25</v>
      </c>
      <c r="F330" s="113" t="str">
        <f>IF(COUNTIF(B330:B333,"ㇾ")=0,"回答が選択されていません","")</f>
        <v>回答が選択されていません</v>
      </c>
      <c r="G330" s="12" t="str">
        <f t="shared" si="9"/>
        <v>○</v>
      </c>
      <c r="H330" s="129"/>
      <c r="I330" s="129"/>
      <c r="J330" s="129"/>
      <c r="K330" s="129"/>
    </row>
    <row r="331" spans="1:11" s="137" customFormat="1" x14ac:dyDescent="0.4">
      <c r="A331" s="10"/>
      <c r="B331" s="75"/>
      <c r="C331" s="19" t="s">
        <v>46</v>
      </c>
      <c r="D331" s="20" t="s">
        <v>182</v>
      </c>
      <c r="E331" s="18"/>
      <c r="F331" s="113" t="str">
        <f>IF(COUNTIF(B330:B333,"ㇾ")&gt;1,"1つより多く選択されています","")</f>
        <v/>
      </c>
      <c r="G331" s="12" t="str">
        <f t="shared" si="9"/>
        <v/>
      </c>
      <c r="H331" s="129"/>
      <c r="I331" s="129"/>
      <c r="J331" s="129"/>
      <c r="K331" s="129"/>
    </row>
    <row r="332" spans="1:11" s="137" customFormat="1" x14ac:dyDescent="0.4">
      <c r="A332" s="10"/>
      <c r="B332" s="76"/>
      <c r="C332" s="33" t="s">
        <v>47</v>
      </c>
      <c r="D332" s="34" t="s">
        <v>183</v>
      </c>
      <c r="E332" s="18"/>
      <c r="F332" s="113"/>
      <c r="G332" s="12" t="str">
        <f t="shared" si="9"/>
        <v/>
      </c>
      <c r="H332" s="129"/>
      <c r="I332" s="129"/>
      <c r="J332" s="129"/>
      <c r="K332" s="129"/>
    </row>
    <row r="333" spans="1:11" s="137" customFormat="1" ht="15.75" customHeight="1" thickBot="1" x14ac:dyDescent="0.45">
      <c r="A333" s="10"/>
      <c r="B333" s="77"/>
      <c r="C333" s="21" t="s">
        <v>49</v>
      </c>
      <c r="D333" s="22" t="s">
        <v>184</v>
      </c>
      <c r="E333" s="10"/>
      <c r="F333" s="113"/>
      <c r="G333" s="12" t="str">
        <f t="shared" si="9"/>
        <v/>
      </c>
      <c r="H333" s="129"/>
      <c r="I333" s="129"/>
      <c r="J333" s="129"/>
      <c r="K333" s="129"/>
    </row>
    <row r="334" spans="1:11" s="137" customFormat="1" ht="16.5" thickTop="1" x14ac:dyDescent="0.4">
      <c r="A334" s="10"/>
      <c r="B334" s="8"/>
      <c r="C334" s="9"/>
      <c r="D334" s="10"/>
      <c r="E334" s="10"/>
      <c r="F334" s="113"/>
      <c r="G334" s="12" t="str">
        <f t="shared" si="9"/>
        <v/>
      </c>
      <c r="H334" s="129"/>
      <c r="I334" s="129"/>
      <c r="J334" s="129"/>
      <c r="K334" s="129"/>
    </row>
    <row r="335" spans="1:11" s="137" customFormat="1" x14ac:dyDescent="0.4">
      <c r="A335" s="10"/>
      <c r="B335" s="8"/>
      <c r="C335" s="9"/>
      <c r="D335" s="10"/>
      <c r="E335" s="10"/>
      <c r="F335" s="113"/>
      <c r="G335" s="12" t="str">
        <f t="shared" si="9"/>
        <v/>
      </c>
      <c r="H335" s="129"/>
      <c r="I335" s="129"/>
      <c r="J335" s="129"/>
      <c r="K335" s="129"/>
    </row>
    <row r="336" spans="1:11" s="137" customFormat="1" x14ac:dyDescent="0.4">
      <c r="A336" s="13" t="s">
        <v>64</v>
      </c>
      <c r="B336" s="198" t="s">
        <v>185</v>
      </c>
      <c r="C336" s="198"/>
      <c r="D336" s="198"/>
      <c r="E336" s="10"/>
      <c r="F336" s="113"/>
      <c r="G336" s="12" t="str">
        <f t="shared" si="9"/>
        <v/>
      </c>
      <c r="H336" s="129"/>
      <c r="I336" s="129"/>
      <c r="J336" s="129"/>
      <c r="K336" s="129"/>
    </row>
    <row r="337" spans="1:11" s="137" customFormat="1" ht="14.25" customHeight="1" thickBot="1" x14ac:dyDescent="0.45">
      <c r="A337" s="13"/>
      <c r="B337" s="14"/>
      <c r="C337" s="15"/>
      <c r="D337" s="15"/>
      <c r="E337" s="10"/>
      <c r="F337" s="113"/>
      <c r="G337" s="12" t="str">
        <f t="shared" si="9"/>
        <v/>
      </c>
      <c r="H337" s="129"/>
      <c r="I337" s="129"/>
      <c r="J337" s="129"/>
      <c r="K337" s="129"/>
    </row>
    <row r="338" spans="1:11" s="137" customFormat="1" ht="15.75" customHeight="1" thickTop="1" x14ac:dyDescent="0.4">
      <c r="A338" s="13"/>
      <c r="B338" s="78"/>
      <c r="C338" s="16" t="s">
        <v>44</v>
      </c>
      <c r="D338" s="17" t="s">
        <v>186</v>
      </c>
      <c r="E338" s="18" t="s">
        <v>25</v>
      </c>
      <c r="F338" s="113" t="str">
        <f>IF(COUNTIF(B338:B347,"ㇾ")=0,"回答が選択されていません","")</f>
        <v>回答が選択されていません</v>
      </c>
      <c r="G338" s="12" t="str">
        <f t="shared" si="9"/>
        <v>○</v>
      </c>
      <c r="H338" s="129"/>
      <c r="I338" s="129"/>
      <c r="J338" s="129"/>
      <c r="K338" s="129"/>
    </row>
    <row r="339" spans="1:11" s="137" customFormat="1" x14ac:dyDescent="0.4">
      <c r="A339" s="10"/>
      <c r="B339" s="75"/>
      <c r="C339" s="19" t="s">
        <v>46</v>
      </c>
      <c r="D339" s="20" t="s">
        <v>187</v>
      </c>
      <c r="E339" s="18"/>
      <c r="F339" s="113"/>
      <c r="G339" s="12" t="str">
        <f t="shared" si="9"/>
        <v/>
      </c>
      <c r="H339" s="129"/>
      <c r="I339" s="129"/>
      <c r="J339" s="129"/>
      <c r="K339" s="129"/>
    </row>
    <row r="340" spans="1:11" s="137" customFormat="1" x14ac:dyDescent="0.4">
      <c r="A340" s="10"/>
      <c r="B340" s="75"/>
      <c r="C340" s="19" t="s">
        <v>47</v>
      </c>
      <c r="D340" s="20" t="s">
        <v>188</v>
      </c>
      <c r="E340" s="18"/>
      <c r="F340" s="113"/>
      <c r="G340" s="12" t="str">
        <f t="shared" si="9"/>
        <v/>
      </c>
      <c r="H340" s="129"/>
      <c r="I340" s="129"/>
      <c r="J340" s="129"/>
      <c r="K340" s="129"/>
    </row>
    <row r="341" spans="1:11" s="137" customFormat="1" x14ac:dyDescent="0.4">
      <c r="A341" s="10"/>
      <c r="B341" s="75"/>
      <c r="C341" s="19" t="s">
        <v>49</v>
      </c>
      <c r="D341" s="20" t="s">
        <v>189</v>
      </c>
      <c r="E341" s="10"/>
      <c r="F341" s="113"/>
      <c r="G341" s="12" t="str">
        <f t="shared" si="9"/>
        <v/>
      </c>
      <c r="H341" s="129"/>
      <c r="I341" s="129"/>
      <c r="J341" s="129"/>
      <c r="K341" s="129"/>
    </row>
    <row r="342" spans="1:11" s="137" customFormat="1" x14ac:dyDescent="0.4">
      <c r="A342" s="10"/>
      <c r="B342" s="75"/>
      <c r="C342" s="41" t="s">
        <v>51</v>
      </c>
      <c r="D342" s="32" t="s">
        <v>190</v>
      </c>
      <c r="E342" s="10"/>
      <c r="F342" s="113"/>
      <c r="G342" s="12" t="str">
        <f t="shared" si="9"/>
        <v/>
      </c>
      <c r="H342" s="129"/>
      <c r="I342" s="129"/>
      <c r="J342" s="129"/>
      <c r="K342" s="129"/>
    </row>
    <row r="343" spans="1:11" s="137" customFormat="1" x14ac:dyDescent="0.4">
      <c r="A343" s="10"/>
      <c r="B343" s="75"/>
      <c r="C343" s="41" t="s">
        <v>53</v>
      </c>
      <c r="D343" s="32" t="s">
        <v>191</v>
      </c>
      <c r="E343" s="10"/>
      <c r="F343" s="113"/>
      <c r="G343" s="12"/>
      <c r="H343" s="129"/>
      <c r="I343" s="129"/>
      <c r="J343" s="129"/>
      <c r="K343" s="129"/>
    </row>
    <row r="344" spans="1:11" s="137" customFormat="1" x14ac:dyDescent="0.4">
      <c r="A344" s="10"/>
      <c r="B344" s="75"/>
      <c r="C344" s="19" t="s">
        <v>55</v>
      </c>
      <c r="D344" s="20" t="s">
        <v>192</v>
      </c>
      <c r="E344" s="10"/>
      <c r="F344" s="113"/>
      <c r="G344" s="12" t="str">
        <f t="shared" si="9"/>
        <v/>
      </c>
      <c r="H344" s="129"/>
      <c r="I344" s="129"/>
      <c r="J344" s="129"/>
      <c r="K344" s="129"/>
    </row>
    <row r="345" spans="1:11" s="137" customFormat="1" x14ac:dyDescent="0.4">
      <c r="A345" s="10"/>
      <c r="B345" s="75"/>
      <c r="C345" s="19" t="s">
        <v>57</v>
      </c>
      <c r="D345" s="20" t="s">
        <v>193</v>
      </c>
      <c r="E345" s="10"/>
      <c r="F345" s="113"/>
      <c r="G345" s="12" t="str">
        <f t="shared" si="9"/>
        <v/>
      </c>
      <c r="H345" s="129"/>
      <c r="I345" s="129"/>
      <c r="J345" s="129"/>
      <c r="K345" s="129"/>
    </row>
    <row r="346" spans="1:11" s="137" customFormat="1" x14ac:dyDescent="0.4">
      <c r="A346" s="10"/>
      <c r="B346" s="75"/>
      <c r="C346" s="42" t="s">
        <v>59</v>
      </c>
      <c r="D346" s="20" t="s">
        <v>194</v>
      </c>
      <c r="E346" s="10"/>
      <c r="F346" s="113"/>
      <c r="G346" s="12" t="str">
        <f t="shared" si="9"/>
        <v/>
      </c>
      <c r="H346" s="129"/>
      <c r="I346" s="129"/>
      <c r="J346" s="129"/>
      <c r="K346" s="129"/>
    </row>
    <row r="347" spans="1:11" s="137" customFormat="1" ht="15.75" customHeight="1" thickBot="1" x14ac:dyDescent="0.45">
      <c r="A347" s="10"/>
      <c r="B347" s="77"/>
      <c r="C347" s="43" t="s">
        <v>195</v>
      </c>
      <c r="D347" s="22" t="s">
        <v>63</v>
      </c>
      <c r="E347" s="10"/>
      <c r="F347" s="113"/>
      <c r="G347" s="12" t="str">
        <f t="shared" si="9"/>
        <v/>
      </c>
      <c r="H347" s="129"/>
      <c r="I347" s="129"/>
      <c r="J347" s="129"/>
      <c r="K347" s="129"/>
    </row>
    <row r="348" spans="1:11" s="137" customFormat="1" ht="16.5" thickTop="1" x14ac:dyDescent="0.4">
      <c r="A348" s="10"/>
      <c r="B348" s="8"/>
      <c r="C348" s="9"/>
      <c r="D348" s="10"/>
      <c r="E348" s="10"/>
      <c r="F348" s="113"/>
      <c r="G348" s="12" t="str">
        <f t="shared" si="9"/>
        <v/>
      </c>
      <c r="H348" s="129"/>
      <c r="I348" s="129"/>
      <c r="J348" s="129"/>
      <c r="K348" s="129"/>
    </row>
    <row r="349" spans="1:11" s="137" customFormat="1" ht="16.5" thickBot="1" x14ac:dyDescent="0.45">
      <c r="A349" s="10"/>
      <c r="B349" s="51" t="s">
        <v>41</v>
      </c>
      <c r="C349" s="9"/>
      <c r="D349" s="10"/>
      <c r="E349" s="10"/>
      <c r="F349" s="113"/>
      <c r="G349" s="12" t="str">
        <f t="shared" si="9"/>
        <v/>
      </c>
      <c r="H349" s="129"/>
      <c r="I349" s="129"/>
      <c r="J349" s="129"/>
      <c r="K349" s="129"/>
    </row>
    <row r="350" spans="1:11" s="137" customFormat="1" x14ac:dyDescent="0.4">
      <c r="A350" s="10"/>
      <c r="B350" s="199"/>
      <c r="C350" s="200"/>
      <c r="D350" s="201"/>
      <c r="E350" s="10"/>
      <c r="F350" s="113" t="str">
        <f>IF(AND(B350&lt;&gt;"",B347&lt;&gt;"ㇾ"),"「その他」が選択されていません","")</f>
        <v/>
      </c>
      <c r="G350" s="12" t="str">
        <f t="shared" si="9"/>
        <v/>
      </c>
      <c r="H350" s="129"/>
      <c r="I350" s="129"/>
      <c r="J350" s="129"/>
      <c r="K350" s="129"/>
    </row>
    <row r="351" spans="1:11" s="137" customFormat="1" x14ac:dyDescent="0.4">
      <c r="A351" s="10"/>
      <c r="B351" s="202"/>
      <c r="C351" s="203"/>
      <c r="D351" s="204"/>
      <c r="E351" s="10"/>
      <c r="F351" s="113" t="str">
        <f>IF(AND(B350="",B347="ㇾ"),"「その他　記入欄」にコメントを記入してください","")</f>
        <v/>
      </c>
      <c r="G351" s="12" t="str">
        <f t="shared" si="9"/>
        <v/>
      </c>
      <c r="H351" s="129"/>
      <c r="I351" s="129"/>
      <c r="J351" s="129"/>
      <c r="K351" s="129"/>
    </row>
    <row r="352" spans="1:11" s="137" customFormat="1" ht="16.5" thickBot="1" x14ac:dyDescent="0.45">
      <c r="A352" s="10"/>
      <c r="B352" s="205"/>
      <c r="C352" s="206"/>
      <c r="D352" s="207"/>
      <c r="E352" s="10"/>
      <c r="F352" s="113"/>
      <c r="G352" s="12" t="str">
        <f t="shared" si="9"/>
        <v/>
      </c>
      <c r="H352" s="129"/>
      <c r="I352" s="129"/>
      <c r="J352" s="129"/>
      <c r="K352" s="129"/>
    </row>
    <row r="353" spans="1:11" x14ac:dyDescent="0.4">
      <c r="G353" s="12" t="str">
        <f t="shared" si="9"/>
        <v/>
      </c>
    </row>
    <row r="354" spans="1:11" x14ac:dyDescent="0.4">
      <c r="G354" s="12" t="str">
        <f t="shared" si="9"/>
        <v/>
      </c>
      <c r="I354" s="127"/>
      <c r="J354" s="127"/>
      <c r="K354" s="126"/>
    </row>
    <row r="355" spans="1:11" s="126" customFormat="1" ht="24.75" customHeight="1" x14ac:dyDescent="0.4">
      <c r="A355" s="38"/>
      <c r="B355" s="24" t="s">
        <v>6</v>
      </c>
      <c r="C355" s="25" t="s">
        <v>7</v>
      </c>
      <c r="D355" s="26"/>
      <c r="E355" s="26"/>
      <c r="F355" s="28"/>
      <c r="G355" s="39" t="str">
        <f t="shared" si="9"/>
        <v/>
      </c>
      <c r="H355" s="127"/>
      <c r="I355" s="129"/>
      <c r="J355" s="129"/>
      <c r="K355" s="129"/>
    </row>
    <row r="356" spans="1:11" x14ac:dyDescent="0.4">
      <c r="G356" s="12" t="str">
        <f t="shared" si="9"/>
        <v/>
      </c>
    </row>
    <row r="357" spans="1:11" x14ac:dyDescent="0.4">
      <c r="A357" s="13" t="s">
        <v>22</v>
      </c>
      <c r="B357" s="198" t="s">
        <v>196</v>
      </c>
      <c r="C357" s="198"/>
      <c r="D357" s="198"/>
      <c r="G357" s="12" t="str">
        <f t="shared" si="9"/>
        <v/>
      </c>
    </row>
    <row r="358" spans="1:11" ht="14.25" customHeight="1" thickBot="1" x14ac:dyDescent="0.45">
      <c r="A358" s="13"/>
      <c r="B358" s="73"/>
      <c r="C358" s="73"/>
      <c r="D358" s="73"/>
      <c r="G358" s="12" t="str">
        <f t="shared" si="9"/>
        <v/>
      </c>
    </row>
    <row r="359" spans="1:11" ht="15.75" customHeight="1" thickTop="1" x14ac:dyDescent="0.4">
      <c r="A359" s="13"/>
      <c r="B359" s="78"/>
      <c r="C359" s="16" t="s">
        <v>44</v>
      </c>
      <c r="D359" s="17" t="s">
        <v>426</v>
      </c>
      <c r="E359" s="18" t="s">
        <v>25</v>
      </c>
      <c r="F359" s="113" t="str">
        <f>IF(COUNTIF(B359:B366,"ㇾ")=0,"回答が選択されていません","")</f>
        <v>回答が選択されていません</v>
      </c>
      <c r="G359" s="12" t="str">
        <f t="shared" si="9"/>
        <v>○</v>
      </c>
    </row>
    <row r="360" spans="1:11" x14ac:dyDescent="0.4">
      <c r="B360" s="75"/>
      <c r="C360" s="19" t="s">
        <v>450</v>
      </c>
      <c r="D360" s="20" t="s">
        <v>462</v>
      </c>
      <c r="E360" s="18"/>
      <c r="F360" s="113" t="str">
        <f>IF(COUNTIF(B359:B366,"ㇾ")&gt;3,"3つより多く選択されています","")</f>
        <v/>
      </c>
      <c r="G360" s="12" t="str">
        <f t="shared" si="9"/>
        <v/>
      </c>
    </row>
    <row r="361" spans="1:11" x14ac:dyDescent="0.4">
      <c r="B361" s="75"/>
      <c r="C361" s="19" t="s">
        <v>47</v>
      </c>
      <c r="D361" s="20" t="s">
        <v>427</v>
      </c>
      <c r="E361" s="18"/>
      <c r="F361" s="113" t="str">
        <f>IF(AND(B365="ㇾ",COUNTIF(B359:B366,"ㇾ")&gt;1),"回答内容が矛盾しています","")</f>
        <v/>
      </c>
      <c r="G361" s="12" t="str">
        <f t="shared" si="9"/>
        <v/>
      </c>
    </row>
    <row r="362" spans="1:11" x14ac:dyDescent="0.4">
      <c r="B362" s="75"/>
      <c r="C362" s="19" t="s">
        <v>49</v>
      </c>
      <c r="D362" s="20" t="s">
        <v>451</v>
      </c>
      <c r="G362" s="12" t="str">
        <f t="shared" si="9"/>
        <v/>
      </c>
    </row>
    <row r="363" spans="1:11" x14ac:dyDescent="0.4">
      <c r="B363" s="75"/>
      <c r="C363" s="19" t="s">
        <v>51</v>
      </c>
      <c r="D363" s="20" t="s">
        <v>425</v>
      </c>
      <c r="G363" s="12" t="str">
        <f t="shared" si="9"/>
        <v/>
      </c>
    </row>
    <row r="364" spans="1:11" x14ac:dyDescent="0.4">
      <c r="B364" s="75"/>
      <c r="C364" s="19" t="s">
        <v>53</v>
      </c>
      <c r="D364" s="20" t="s">
        <v>197</v>
      </c>
      <c r="G364" s="12" t="str">
        <f t="shared" si="9"/>
        <v/>
      </c>
    </row>
    <row r="365" spans="1:11" x14ac:dyDescent="0.4">
      <c r="B365" s="75"/>
      <c r="C365" s="19" t="s">
        <v>55</v>
      </c>
      <c r="D365" s="20" t="s">
        <v>38</v>
      </c>
      <c r="G365" s="12" t="str">
        <f t="shared" si="9"/>
        <v/>
      </c>
    </row>
    <row r="366" spans="1:11" ht="15.75" customHeight="1" thickBot="1" x14ac:dyDescent="0.45">
      <c r="B366" s="77"/>
      <c r="C366" s="21" t="s">
        <v>57</v>
      </c>
      <c r="D366" s="22" t="s">
        <v>63</v>
      </c>
      <c r="G366" s="12" t="str">
        <f t="shared" si="9"/>
        <v/>
      </c>
    </row>
    <row r="367" spans="1:11" ht="16.5" thickTop="1" x14ac:dyDescent="0.4">
      <c r="B367" s="9"/>
      <c r="G367" s="12" t="str">
        <f t="shared" si="9"/>
        <v/>
      </c>
    </row>
    <row r="368" spans="1:11" ht="16.5" thickBot="1" x14ac:dyDescent="0.45">
      <c r="B368" s="51" t="s">
        <v>41</v>
      </c>
      <c r="G368" s="12" t="str">
        <f t="shared" si="9"/>
        <v/>
      </c>
    </row>
    <row r="369" spans="1:7" x14ac:dyDescent="0.4">
      <c r="B369" s="199"/>
      <c r="C369" s="200"/>
      <c r="D369" s="201"/>
      <c r="F369" s="113" t="str">
        <f>IF(AND(B369&lt;&gt;"",B366&lt;&gt;"ㇾ"),"「その他」が選択されていません","")</f>
        <v/>
      </c>
      <c r="G369" s="12" t="str">
        <f t="shared" si="9"/>
        <v/>
      </c>
    </row>
    <row r="370" spans="1:7" x14ac:dyDescent="0.4">
      <c r="B370" s="202"/>
      <c r="C370" s="203"/>
      <c r="D370" s="204"/>
      <c r="F370" s="113" t="str">
        <f>IF(AND(B369="",B366="ㇾ"),"「その他　記入欄」にコメントを記入してください","")</f>
        <v/>
      </c>
      <c r="G370" s="12" t="str">
        <f t="shared" si="9"/>
        <v/>
      </c>
    </row>
    <row r="371" spans="1:7" ht="16.5" thickBot="1" x14ac:dyDescent="0.45">
      <c r="B371" s="205"/>
      <c r="C371" s="206"/>
      <c r="D371" s="207"/>
      <c r="G371" s="12" t="str">
        <f t="shared" si="9"/>
        <v/>
      </c>
    </row>
    <row r="372" spans="1:7" x14ac:dyDescent="0.4">
      <c r="B372" s="9"/>
      <c r="G372" s="12" t="str">
        <f t="shared" si="9"/>
        <v/>
      </c>
    </row>
    <row r="373" spans="1:7" x14ac:dyDescent="0.4">
      <c r="B373" s="9"/>
      <c r="G373" s="12" t="str">
        <f t="shared" si="9"/>
        <v/>
      </c>
    </row>
    <row r="374" spans="1:7" x14ac:dyDescent="0.4">
      <c r="A374" s="13" t="s">
        <v>198</v>
      </c>
      <c r="B374" s="198" t="s">
        <v>199</v>
      </c>
      <c r="C374" s="198"/>
      <c r="D374" s="198"/>
      <c r="G374" s="12" t="str">
        <f t="shared" si="9"/>
        <v/>
      </c>
    </row>
    <row r="375" spans="1:7" ht="14.25" customHeight="1" thickBot="1" x14ac:dyDescent="0.45">
      <c r="A375" s="13"/>
      <c r="B375" s="14"/>
      <c r="C375" s="15"/>
      <c r="D375" s="15"/>
      <c r="G375" s="12" t="str">
        <f t="shared" si="9"/>
        <v/>
      </c>
    </row>
    <row r="376" spans="1:7" ht="15.75" customHeight="1" thickTop="1" x14ac:dyDescent="0.4">
      <c r="A376" s="13"/>
      <c r="B376" s="78"/>
      <c r="C376" s="16" t="s">
        <v>44</v>
      </c>
      <c r="D376" s="17" t="s">
        <v>200</v>
      </c>
      <c r="E376" s="18" t="s">
        <v>25</v>
      </c>
      <c r="F376" s="113" t="str">
        <f>IF(COUNTIF(B376:B377,"ㇾ")=0,"回答が選択されていません","")</f>
        <v>回答が選択されていません</v>
      </c>
      <c r="G376" s="12" t="str">
        <f t="shared" si="9"/>
        <v>○</v>
      </c>
    </row>
    <row r="377" spans="1:7" ht="15.75" customHeight="1" thickBot="1" x14ac:dyDescent="0.45">
      <c r="B377" s="77"/>
      <c r="C377" s="21" t="s">
        <v>46</v>
      </c>
      <c r="D377" s="22" t="s">
        <v>201</v>
      </c>
      <c r="F377" s="113" t="str">
        <f>IF(COUNTIF(B376:B377,"ㇾ")&gt;1,"1つより多く選択されています","")</f>
        <v/>
      </c>
      <c r="G377" s="12" t="str">
        <f t="shared" si="9"/>
        <v/>
      </c>
    </row>
    <row r="378" spans="1:7" ht="16.5" thickTop="1" x14ac:dyDescent="0.4">
      <c r="G378" s="12" t="str">
        <f t="shared" si="9"/>
        <v/>
      </c>
    </row>
    <row r="379" spans="1:7" x14ac:dyDescent="0.4">
      <c r="G379" s="12" t="str">
        <f t="shared" si="9"/>
        <v/>
      </c>
    </row>
    <row r="380" spans="1:7" ht="16.5" customHeight="1" x14ac:dyDescent="0.4">
      <c r="A380" s="13" t="s">
        <v>132</v>
      </c>
      <c r="B380" s="198" t="s">
        <v>202</v>
      </c>
      <c r="C380" s="198"/>
      <c r="D380" s="198"/>
      <c r="F380" s="113" t="str">
        <f>IF(AND(B377="ㇾ",COUNTIF(B382:B386,"ㇾ")&gt;0),"分岐元設問の回答により、この設問は回答不要です","")</f>
        <v/>
      </c>
      <c r="G380" s="12" t="str">
        <f t="shared" si="9"/>
        <v/>
      </c>
    </row>
    <row r="381" spans="1:7" ht="14.25" customHeight="1" thickBot="1" x14ac:dyDescent="0.45">
      <c r="A381" s="13"/>
      <c r="B381" s="14"/>
      <c r="C381" s="15"/>
      <c r="D381" s="15"/>
      <c r="G381" s="12" t="str">
        <f t="shared" si="9"/>
        <v/>
      </c>
    </row>
    <row r="382" spans="1:7" ht="15.75" customHeight="1" thickTop="1" x14ac:dyDescent="0.4">
      <c r="A382" s="13"/>
      <c r="B382" s="78"/>
      <c r="C382" s="16" t="s">
        <v>44</v>
      </c>
      <c r="D382" s="17" t="s">
        <v>203</v>
      </c>
      <c r="E382" s="18" t="s">
        <v>25</v>
      </c>
      <c r="F382" s="113" t="str">
        <f>IF(AND(B377&lt;&gt;"ㇾ",COUNTIF(B382:B386,"ㇾ")=0),"回答が選択されていません","")</f>
        <v>回答が選択されていません</v>
      </c>
      <c r="G382" s="12" t="str">
        <f t="shared" si="9"/>
        <v>○</v>
      </c>
    </row>
    <row r="383" spans="1:7" x14ac:dyDescent="0.4">
      <c r="B383" s="75"/>
      <c r="C383" s="41" t="s">
        <v>46</v>
      </c>
      <c r="D383" s="32" t="s">
        <v>204</v>
      </c>
      <c r="E383" s="18"/>
      <c r="G383" s="12" t="str">
        <f t="shared" si="9"/>
        <v/>
      </c>
    </row>
    <row r="384" spans="1:7" x14ac:dyDescent="0.4">
      <c r="B384" s="75"/>
      <c r="C384" s="19" t="s">
        <v>47</v>
      </c>
      <c r="D384" s="20" t="s">
        <v>205</v>
      </c>
      <c r="E384" s="18"/>
      <c r="G384" s="12" t="str">
        <f t="shared" si="9"/>
        <v/>
      </c>
    </row>
    <row r="385" spans="1:7" x14ac:dyDescent="0.4">
      <c r="B385" s="75"/>
      <c r="C385" s="19" t="s">
        <v>49</v>
      </c>
      <c r="D385" s="20" t="s">
        <v>206</v>
      </c>
      <c r="G385" s="12" t="str">
        <f t="shared" si="9"/>
        <v/>
      </c>
    </row>
    <row r="386" spans="1:7" ht="15.75" customHeight="1" thickBot="1" x14ac:dyDescent="0.45">
      <c r="B386" s="77"/>
      <c r="C386" s="21" t="s">
        <v>51</v>
      </c>
      <c r="D386" s="22" t="s">
        <v>63</v>
      </c>
      <c r="G386" s="12" t="str">
        <f t="shared" si="9"/>
        <v/>
      </c>
    </row>
    <row r="387" spans="1:7" ht="16.5" thickTop="1" x14ac:dyDescent="0.4">
      <c r="G387" s="12" t="str">
        <f t="shared" si="9"/>
        <v/>
      </c>
    </row>
    <row r="388" spans="1:7" ht="16.5" thickBot="1" x14ac:dyDescent="0.45">
      <c r="B388" s="51" t="s">
        <v>41</v>
      </c>
      <c r="G388" s="12" t="str">
        <f t="shared" si="9"/>
        <v/>
      </c>
    </row>
    <row r="389" spans="1:7" x14ac:dyDescent="0.4">
      <c r="B389" s="199"/>
      <c r="C389" s="200"/>
      <c r="D389" s="201"/>
      <c r="F389" s="113" t="str">
        <f>IF(AND(B389&lt;&gt;"",B386&lt;&gt;"ㇾ"),"「その他」が選択されていません","")</f>
        <v/>
      </c>
      <c r="G389" s="12" t="str">
        <f t="shared" ref="G389:G428" si="10">IF(F389="","","○")</f>
        <v/>
      </c>
    </row>
    <row r="390" spans="1:7" x14ac:dyDescent="0.4">
      <c r="B390" s="202"/>
      <c r="C390" s="203"/>
      <c r="D390" s="204"/>
      <c r="F390" s="113" t="str">
        <f>IF(AND(B389="",B386="ㇾ"),"「その他　記入欄」にコメントを記入してください","")</f>
        <v/>
      </c>
      <c r="G390" s="12" t="str">
        <f t="shared" si="10"/>
        <v/>
      </c>
    </row>
    <row r="391" spans="1:7" ht="16.5" thickBot="1" x14ac:dyDescent="0.45">
      <c r="B391" s="205"/>
      <c r="C391" s="206"/>
      <c r="D391" s="207"/>
      <c r="G391" s="12" t="str">
        <f t="shared" si="10"/>
        <v/>
      </c>
    </row>
    <row r="392" spans="1:7" x14ac:dyDescent="0.4">
      <c r="G392" s="12" t="str">
        <f t="shared" si="10"/>
        <v/>
      </c>
    </row>
    <row r="393" spans="1:7" x14ac:dyDescent="0.4">
      <c r="G393" s="12" t="str">
        <f t="shared" si="10"/>
        <v/>
      </c>
    </row>
    <row r="394" spans="1:7" ht="34.5" customHeight="1" x14ac:dyDescent="0.4">
      <c r="A394" s="13" t="s">
        <v>64</v>
      </c>
      <c r="B394" s="198" t="s">
        <v>207</v>
      </c>
      <c r="C394" s="198"/>
      <c r="D394" s="198"/>
      <c r="G394" s="12" t="str">
        <f t="shared" si="10"/>
        <v/>
      </c>
    </row>
    <row r="395" spans="1:7" ht="14.25" customHeight="1" thickBot="1" x14ac:dyDescent="0.45">
      <c r="A395" s="13"/>
      <c r="B395" s="14"/>
      <c r="C395" s="15"/>
      <c r="D395" s="15"/>
      <c r="G395" s="12" t="str">
        <f t="shared" si="10"/>
        <v/>
      </c>
    </row>
    <row r="396" spans="1:7" ht="15.75" customHeight="1" thickTop="1" x14ac:dyDescent="0.4">
      <c r="A396" s="13"/>
      <c r="B396" s="78"/>
      <c r="C396" s="16" t="s">
        <v>44</v>
      </c>
      <c r="D396" s="17" t="s">
        <v>208</v>
      </c>
      <c r="E396" s="18" t="s">
        <v>25</v>
      </c>
      <c r="F396" s="113" t="str">
        <f>IF(COUNTIF(B396:B406,"ㇾ")=0,"回答が選択されていません","")</f>
        <v>回答が選択されていません</v>
      </c>
      <c r="G396" s="12" t="str">
        <f t="shared" si="10"/>
        <v>○</v>
      </c>
    </row>
    <row r="397" spans="1:7" x14ac:dyDescent="0.4">
      <c r="B397" s="75"/>
      <c r="C397" s="19" t="s">
        <v>46</v>
      </c>
      <c r="D397" s="20" t="s">
        <v>209</v>
      </c>
      <c r="E397" s="18"/>
      <c r="G397" s="12" t="str">
        <f t="shared" si="10"/>
        <v/>
      </c>
    </row>
    <row r="398" spans="1:7" x14ac:dyDescent="0.4">
      <c r="B398" s="75"/>
      <c r="C398" s="19" t="s">
        <v>47</v>
      </c>
      <c r="D398" s="20" t="s">
        <v>210</v>
      </c>
      <c r="E398" s="18"/>
      <c r="F398" s="113" t="str">
        <f>IF(AND(B406="ㇾ",COUNTIF(B396:B406,"ㇾ")&gt;1),"回答内容が矛盾しています","")</f>
        <v/>
      </c>
      <c r="G398" s="12" t="str">
        <f t="shared" si="10"/>
        <v/>
      </c>
    </row>
    <row r="399" spans="1:7" x14ac:dyDescent="0.4">
      <c r="B399" s="75"/>
      <c r="C399" s="19" t="s">
        <v>49</v>
      </c>
      <c r="D399" s="20" t="s">
        <v>174</v>
      </c>
      <c r="E399" s="18"/>
      <c r="G399" s="12" t="str">
        <f t="shared" si="10"/>
        <v/>
      </c>
    </row>
    <row r="400" spans="1:7" x14ac:dyDescent="0.4">
      <c r="B400" s="75"/>
      <c r="C400" s="41" t="s">
        <v>51</v>
      </c>
      <c r="D400" s="32" t="s">
        <v>211</v>
      </c>
      <c r="E400" s="18"/>
      <c r="G400" s="12" t="str">
        <f t="shared" si="10"/>
        <v/>
      </c>
    </row>
    <row r="401" spans="1:7" x14ac:dyDescent="0.4">
      <c r="B401" s="75"/>
      <c r="C401" s="19" t="s">
        <v>53</v>
      </c>
      <c r="D401" s="20" t="s">
        <v>212</v>
      </c>
      <c r="E401" s="18"/>
      <c r="G401" s="12" t="str">
        <f t="shared" si="10"/>
        <v/>
      </c>
    </row>
    <row r="402" spans="1:7" x14ac:dyDescent="0.4">
      <c r="B402" s="75"/>
      <c r="C402" s="19" t="s">
        <v>55</v>
      </c>
      <c r="D402" s="20" t="s">
        <v>213</v>
      </c>
      <c r="E402" s="18"/>
      <c r="G402" s="12" t="str">
        <f t="shared" si="10"/>
        <v/>
      </c>
    </row>
    <row r="403" spans="1:7" x14ac:dyDescent="0.4">
      <c r="B403" s="75"/>
      <c r="C403" s="19" t="s">
        <v>57</v>
      </c>
      <c r="D403" s="20" t="s">
        <v>214</v>
      </c>
      <c r="E403" s="18"/>
      <c r="G403" s="12" t="str">
        <f t="shared" si="10"/>
        <v/>
      </c>
    </row>
    <row r="404" spans="1:7" x14ac:dyDescent="0.4">
      <c r="B404" s="75"/>
      <c r="C404" s="19" t="s">
        <v>59</v>
      </c>
      <c r="D404" s="20" t="s">
        <v>34</v>
      </c>
      <c r="E404" s="18"/>
      <c r="G404" s="12" t="str">
        <f t="shared" si="10"/>
        <v/>
      </c>
    </row>
    <row r="405" spans="1:7" x14ac:dyDescent="0.4">
      <c r="B405" s="75"/>
      <c r="C405" s="19" t="s">
        <v>61</v>
      </c>
      <c r="D405" s="20" t="s">
        <v>63</v>
      </c>
      <c r="G405" s="12" t="str">
        <f t="shared" si="10"/>
        <v/>
      </c>
    </row>
    <row r="406" spans="1:7" ht="15.75" customHeight="1" thickBot="1" x14ac:dyDescent="0.45">
      <c r="B406" s="77"/>
      <c r="C406" s="21" t="s">
        <v>74</v>
      </c>
      <c r="D406" s="22" t="s">
        <v>215</v>
      </c>
      <c r="G406" s="12" t="str">
        <f t="shared" si="10"/>
        <v/>
      </c>
    </row>
    <row r="407" spans="1:7" ht="16.5" thickTop="1" x14ac:dyDescent="0.4">
      <c r="G407" s="12" t="str">
        <f t="shared" si="10"/>
        <v/>
      </c>
    </row>
    <row r="408" spans="1:7" ht="16.5" thickBot="1" x14ac:dyDescent="0.45">
      <c r="B408" s="51" t="s">
        <v>41</v>
      </c>
      <c r="G408" s="12" t="str">
        <f t="shared" si="10"/>
        <v/>
      </c>
    </row>
    <row r="409" spans="1:7" x14ac:dyDescent="0.4">
      <c r="B409" s="199"/>
      <c r="C409" s="200"/>
      <c r="D409" s="201"/>
      <c r="F409" s="113" t="str">
        <f>IF(AND(B409&lt;&gt;"",B405&lt;&gt;"ㇾ"),"「その他」が選択されていません","")</f>
        <v/>
      </c>
      <c r="G409" s="12" t="str">
        <f t="shared" si="10"/>
        <v/>
      </c>
    </row>
    <row r="410" spans="1:7" x14ac:dyDescent="0.4">
      <c r="B410" s="202"/>
      <c r="C410" s="203"/>
      <c r="D410" s="204"/>
      <c r="F410" s="113" t="str">
        <f>IF(AND(B409="",B405="ㇾ"),"「その他　記入欄」にコメントを記入してください","")</f>
        <v/>
      </c>
      <c r="G410" s="12" t="str">
        <f t="shared" si="10"/>
        <v/>
      </c>
    </row>
    <row r="411" spans="1:7" ht="16.5" thickBot="1" x14ac:dyDescent="0.45">
      <c r="B411" s="205"/>
      <c r="C411" s="206"/>
      <c r="D411" s="207"/>
      <c r="G411" s="12" t="str">
        <f t="shared" si="10"/>
        <v/>
      </c>
    </row>
    <row r="412" spans="1:7" x14ac:dyDescent="0.4">
      <c r="G412" s="12" t="str">
        <f t="shared" si="10"/>
        <v/>
      </c>
    </row>
    <row r="413" spans="1:7" x14ac:dyDescent="0.4">
      <c r="G413" s="12" t="str">
        <f t="shared" si="10"/>
        <v/>
      </c>
    </row>
    <row r="414" spans="1:7" x14ac:dyDescent="0.4">
      <c r="A414" s="13" t="s">
        <v>75</v>
      </c>
      <c r="B414" s="198" t="s">
        <v>216</v>
      </c>
      <c r="C414" s="198"/>
      <c r="D414" s="198"/>
      <c r="G414" s="12" t="str">
        <f t="shared" si="10"/>
        <v/>
      </c>
    </row>
    <row r="415" spans="1:7" ht="14.25" customHeight="1" thickBot="1" x14ac:dyDescent="0.45">
      <c r="A415" s="13"/>
      <c r="B415" s="14"/>
      <c r="C415" s="15"/>
      <c r="D415" s="15"/>
      <c r="G415" s="12" t="str">
        <f t="shared" si="10"/>
        <v/>
      </c>
    </row>
    <row r="416" spans="1:7" ht="15.75" customHeight="1" thickTop="1" x14ac:dyDescent="0.4">
      <c r="A416" s="13"/>
      <c r="B416" s="78"/>
      <c r="C416" s="16" t="s">
        <v>44</v>
      </c>
      <c r="D416" s="17" t="s">
        <v>217</v>
      </c>
      <c r="E416" s="18" t="s">
        <v>25</v>
      </c>
      <c r="F416" s="113" t="str">
        <f>IF(COUNTIF(B416:B422,"ㇾ")=0,"回答が選択されていません","")</f>
        <v>回答が選択されていません</v>
      </c>
      <c r="G416" s="12" t="str">
        <f t="shared" si="10"/>
        <v>○</v>
      </c>
    </row>
    <row r="417" spans="1:11" x14ac:dyDescent="0.4">
      <c r="B417" s="75"/>
      <c r="C417" s="19" t="s">
        <v>46</v>
      </c>
      <c r="D417" s="20" t="s">
        <v>218</v>
      </c>
      <c r="E417" s="18"/>
      <c r="F417" s="113" t="str">
        <f>IF(COUNTIF(B416:B422,"ㇾ")&gt;3,"3つより多く選択されています","")</f>
        <v/>
      </c>
      <c r="G417" s="12" t="str">
        <f t="shared" si="10"/>
        <v/>
      </c>
    </row>
    <row r="418" spans="1:11" x14ac:dyDescent="0.4">
      <c r="B418" s="75"/>
      <c r="C418" s="19" t="s">
        <v>47</v>
      </c>
      <c r="D418" s="20" t="s">
        <v>219</v>
      </c>
      <c r="E418" s="18"/>
      <c r="F418" s="113" t="str">
        <f>IF(AND(B421="ㇾ",COUNTIF(B416:B422,"ㇾ")&gt;1),"回答内容が矛盾しています","")</f>
        <v/>
      </c>
      <c r="G418" s="12" t="str">
        <f t="shared" si="10"/>
        <v/>
      </c>
    </row>
    <row r="419" spans="1:11" x14ac:dyDescent="0.4">
      <c r="B419" s="75"/>
      <c r="C419" s="19" t="s">
        <v>49</v>
      </c>
      <c r="D419" s="20" t="s">
        <v>220</v>
      </c>
      <c r="G419" s="12" t="str">
        <f t="shared" si="10"/>
        <v/>
      </c>
    </row>
    <row r="420" spans="1:11" x14ac:dyDescent="0.4">
      <c r="B420" s="75"/>
      <c r="C420" s="19" t="s">
        <v>51</v>
      </c>
      <c r="D420" s="20" t="s">
        <v>221</v>
      </c>
      <c r="G420" s="12" t="str">
        <f t="shared" si="10"/>
        <v/>
      </c>
    </row>
    <row r="421" spans="1:11" x14ac:dyDescent="0.4">
      <c r="B421" s="75"/>
      <c r="C421" s="19" t="s">
        <v>53</v>
      </c>
      <c r="D421" s="20" t="s">
        <v>38</v>
      </c>
      <c r="G421" s="12" t="str">
        <f t="shared" si="10"/>
        <v/>
      </c>
    </row>
    <row r="422" spans="1:11" ht="15.75" customHeight="1" thickBot="1" x14ac:dyDescent="0.45">
      <c r="B422" s="77"/>
      <c r="C422" s="21" t="s">
        <v>55</v>
      </c>
      <c r="D422" s="22" t="s">
        <v>63</v>
      </c>
      <c r="G422" s="12" t="str">
        <f t="shared" si="10"/>
        <v/>
      </c>
    </row>
    <row r="423" spans="1:11" ht="16.5" thickTop="1" x14ac:dyDescent="0.4">
      <c r="G423" s="12" t="str">
        <f t="shared" si="10"/>
        <v/>
      </c>
    </row>
    <row r="424" spans="1:11" ht="16.5" thickBot="1" x14ac:dyDescent="0.45">
      <c r="B424" s="51" t="s">
        <v>41</v>
      </c>
      <c r="G424" s="12" t="str">
        <f t="shared" si="10"/>
        <v/>
      </c>
    </row>
    <row r="425" spans="1:11" x14ac:dyDescent="0.4">
      <c r="B425" s="199"/>
      <c r="C425" s="200"/>
      <c r="D425" s="201"/>
      <c r="F425" s="113" t="str">
        <f>IF(AND(B425&lt;&gt;"",B422&lt;&gt;"ㇾ"),"「その他」が選択されていません","")</f>
        <v/>
      </c>
      <c r="G425" s="12" t="str">
        <f t="shared" si="10"/>
        <v/>
      </c>
    </row>
    <row r="426" spans="1:11" x14ac:dyDescent="0.4">
      <c r="B426" s="202"/>
      <c r="C426" s="203"/>
      <c r="D426" s="204"/>
      <c r="F426" s="113" t="str">
        <f>IF(AND(B425="",B422="ㇾ"),"「その他　記入欄」にコメントを記入してください","")</f>
        <v/>
      </c>
      <c r="G426" s="12" t="str">
        <f t="shared" si="10"/>
        <v/>
      </c>
    </row>
    <row r="427" spans="1:11" ht="16.5" thickBot="1" x14ac:dyDescent="0.45">
      <c r="B427" s="205"/>
      <c r="C427" s="206"/>
      <c r="D427" s="207"/>
      <c r="G427" s="12" t="str">
        <f t="shared" si="10"/>
        <v/>
      </c>
    </row>
    <row r="428" spans="1:11" x14ac:dyDescent="0.4">
      <c r="G428" s="12" t="str">
        <f t="shared" si="10"/>
        <v/>
      </c>
    </row>
    <row r="429" spans="1:11" x14ac:dyDescent="0.4">
      <c r="F429" s="45"/>
      <c r="G429" s="12" t="str">
        <f t="shared" ref="G429:G473" si="11">IF(F429="","","○")</f>
        <v/>
      </c>
    </row>
    <row r="430" spans="1:11" x14ac:dyDescent="0.4">
      <c r="F430" s="45"/>
      <c r="G430" s="12" t="str">
        <f t="shared" si="11"/>
        <v/>
      </c>
      <c r="I430" s="127"/>
      <c r="J430" s="127"/>
      <c r="K430" s="126"/>
    </row>
    <row r="431" spans="1:11" s="126" customFormat="1" ht="24.75" customHeight="1" x14ac:dyDescent="0.4">
      <c r="A431" s="38"/>
      <c r="B431" s="24" t="s">
        <v>8</v>
      </c>
      <c r="C431" s="25" t="s">
        <v>9</v>
      </c>
      <c r="D431" s="26"/>
      <c r="E431" s="26"/>
      <c r="F431" s="28"/>
      <c r="G431" s="39" t="str">
        <f t="shared" si="11"/>
        <v/>
      </c>
      <c r="H431" s="127"/>
      <c r="I431" s="129"/>
      <c r="J431" s="129"/>
      <c r="K431" s="129"/>
    </row>
    <row r="432" spans="1:11" x14ac:dyDescent="0.4">
      <c r="G432" s="12" t="str">
        <f t="shared" si="11"/>
        <v/>
      </c>
    </row>
    <row r="433" spans="1:7" x14ac:dyDescent="0.4">
      <c r="A433" s="13" t="s">
        <v>471</v>
      </c>
      <c r="B433" s="198" t="s">
        <v>222</v>
      </c>
      <c r="C433" s="198"/>
      <c r="D433" s="198"/>
      <c r="G433" s="10" t="str">
        <f t="shared" si="11"/>
        <v/>
      </c>
    </row>
    <row r="434" spans="1:7" ht="16.5" thickBot="1" x14ac:dyDescent="0.45">
      <c r="A434" s="13"/>
      <c r="B434" s="73"/>
      <c r="C434" s="73"/>
      <c r="D434" s="73"/>
      <c r="G434" s="10" t="str">
        <f t="shared" si="11"/>
        <v/>
      </c>
    </row>
    <row r="435" spans="1:7" ht="15.75" customHeight="1" thickTop="1" x14ac:dyDescent="0.4">
      <c r="A435" s="13"/>
      <c r="B435" s="78"/>
      <c r="C435" s="16" t="s">
        <v>44</v>
      </c>
      <c r="D435" s="17" t="s">
        <v>223</v>
      </c>
      <c r="E435" s="18" t="s">
        <v>25</v>
      </c>
      <c r="F435" s="113" t="str">
        <f>IF(COUNTIF(B435:B444,"ㇾ")=0,"回答が選択されていません","")</f>
        <v>回答が選択されていません</v>
      </c>
      <c r="G435" s="10" t="str">
        <f t="shared" si="11"/>
        <v>○</v>
      </c>
    </row>
    <row r="436" spans="1:7" x14ac:dyDescent="0.4">
      <c r="B436" s="75"/>
      <c r="C436" s="19" t="s">
        <v>46</v>
      </c>
      <c r="D436" s="20" t="s">
        <v>224</v>
      </c>
      <c r="E436" s="18"/>
      <c r="G436" s="10" t="str">
        <f t="shared" si="11"/>
        <v/>
      </c>
    </row>
    <row r="437" spans="1:7" x14ac:dyDescent="0.4">
      <c r="B437" s="75"/>
      <c r="C437" s="19" t="s">
        <v>225</v>
      </c>
      <c r="D437" s="20" t="s">
        <v>226</v>
      </c>
      <c r="E437" s="18"/>
      <c r="G437" s="10" t="str">
        <f t="shared" si="11"/>
        <v/>
      </c>
    </row>
    <row r="438" spans="1:7" x14ac:dyDescent="0.4">
      <c r="B438" s="75"/>
      <c r="C438" s="19" t="s">
        <v>227</v>
      </c>
      <c r="D438" s="20" t="s">
        <v>228</v>
      </c>
      <c r="E438" s="18"/>
      <c r="G438" s="10" t="str">
        <f t="shared" si="11"/>
        <v/>
      </c>
    </row>
    <row r="439" spans="1:7" x14ac:dyDescent="0.4">
      <c r="B439" s="75"/>
      <c r="C439" s="19" t="s">
        <v>229</v>
      </c>
      <c r="D439" s="20" t="s">
        <v>230</v>
      </c>
      <c r="E439" s="18"/>
      <c r="G439" s="10"/>
    </row>
    <row r="440" spans="1:7" x14ac:dyDescent="0.4">
      <c r="B440" s="75"/>
      <c r="C440" s="19" t="s">
        <v>231</v>
      </c>
      <c r="D440" s="20" t="s">
        <v>232</v>
      </c>
      <c r="E440" s="18"/>
      <c r="G440" s="10"/>
    </row>
    <row r="441" spans="1:7" x14ac:dyDescent="0.4">
      <c r="B441" s="75"/>
      <c r="C441" s="19" t="s">
        <v>233</v>
      </c>
      <c r="D441" s="20" t="s">
        <v>234</v>
      </c>
      <c r="E441" s="18"/>
      <c r="G441" s="10" t="str">
        <f t="shared" si="11"/>
        <v/>
      </c>
    </row>
    <row r="442" spans="1:7" x14ac:dyDescent="0.4">
      <c r="B442" s="75"/>
      <c r="C442" s="33" t="s">
        <v>235</v>
      </c>
      <c r="D442" s="20" t="s">
        <v>236</v>
      </c>
      <c r="E442" s="18"/>
      <c r="G442" s="10" t="str">
        <f t="shared" si="11"/>
        <v/>
      </c>
    </row>
    <row r="443" spans="1:7" x14ac:dyDescent="0.4">
      <c r="B443" s="75"/>
      <c r="C443" s="42" t="s">
        <v>84</v>
      </c>
      <c r="D443" s="20" t="s">
        <v>237</v>
      </c>
      <c r="G443" s="10" t="str">
        <f t="shared" si="11"/>
        <v/>
      </c>
    </row>
    <row r="444" spans="1:7" ht="15.75" customHeight="1" thickBot="1" x14ac:dyDescent="0.45">
      <c r="B444" s="77"/>
      <c r="C444" s="21" t="s">
        <v>86</v>
      </c>
      <c r="D444" s="22" t="s">
        <v>63</v>
      </c>
      <c r="G444" s="10" t="str">
        <f t="shared" si="11"/>
        <v/>
      </c>
    </row>
    <row r="445" spans="1:7" ht="16.5" thickTop="1" x14ac:dyDescent="0.4">
      <c r="B445" s="9"/>
      <c r="G445" s="10" t="str">
        <f t="shared" si="11"/>
        <v/>
      </c>
    </row>
    <row r="446" spans="1:7" ht="16.5" thickBot="1" x14ac:dyDescent="0.45">
      <c r="B446" s="51" t="s">
        <v>41</v>
      </c>
      <c r="G446" s="10" t="str">
        <f t="shared" si="11"/>
        <v/>
      </c>
    </row>
    <row r="447" spans="1:7" x14ac:dyDescent="0.4">
      <c r="B447" s="199"/>
      <c r="C447" s="200"/>
      <c r="D447" s="201"/>
      <c r="F447" s="113" t="str">
        <f>IF(AND(B447&lt;&gt;"",B444&lt;&gt;"ㇾ"),"「その他」が選択されていません","")</f>
        <v/>
      </c>
      <c r="G447" s="10" t="str">
        <f t="shared" si="11"/>
        <v/>
      </c>
    </row>
    <row r="448" spans="1:7" x14ac:dyDescent="0.4">
      <c r="B448" s="202"/>
      <c r="C448" s="203"/>
      <c r="D448" s="204"/>
      <c r="F448" s="113" t="str">
        <f>IF(AND(B447="",B444="ㇾ"),"「その他　記入欄」にコメントを記入してください","")</f>
        <v/>
      </c>
      <c r="G448" s="10" t="str">
        <f t="shared" si="11"/>
        <v/>
      </c>
    </row>
    <row r="449" spans="1:7" ht="16.5" thickBot="1" x14ac:dyDescent="0.45">
      <c r="B449" s="205"/>
      <c r="C449" s="206"/>
      <c r="D449" s="207"/>
      <c r="G449" s="10" t="str">
        <f t="shared" si="11"/>
        <v/>
      </c>
    </row>
    <row r="450" spans="1:7" x14ac:dyDescent="0.4">
      <c r="G450" s="12" t="str">
        <f t="shared" si="11"/>
        <v/>
      </c>
    </row>
    <row r="451" spans="1:7" x14ac:dyDescent="0.4">
      <c r="G451" s="12" t="str">
        <f t="shared" si="11"/>
        <v/>
      </c>
    </row>
    <row r="452" spans="1:7" x14ac:dyDescent="0.4">
      <c r="A452" s="13" t="s">
        <v>472</v>
      </c>
      <c r="B452" s="198" t="s">
        <v>238</v>
      </c>
      <c r="C452" s="198"/>
      <c r="D452" s="198"/>
      <c r="G452" s="12" t="str">
        <f t="shared" si="11"/>
        <v/>
      </c>
    </row>
    <row r="453" spans="1:7" ht="16.5" thickBot="1" x14ac:dyDescent="0.45">
      <c r="A453" s="13"/>
      <c r="B453" s="14"/>
      <c r="C453" s="15"/>
      <c r="D453" s="15"/>
      <c r="G453" s="12" t="str">
        <f t="shared" si="11"/>
        <v/>
      </c>
    </row>
    <row r="454" spans="1:7" ht="15.75" customHeight="1" thickTop="1" x14ac:dyDescent="0.4">
      <c r="A454" s="13"/>
      <c r="B454" s="78"/>
      <c r="C454" s="16" t="s">
        <v>44</v>
      </c>
      <c r="D454" s="17" t="s">
        <v>239</v>
      </c>
      <c r="E454" s="18" t="s">
        <v>25</v>
      </c>
      <c r="F454" s="113" t="str">
        <f>IF(COUNTIF(B454:B457,"ㇾ")=0,"回答が選択されていません","")</f>
        <v>回答が選択されていません</v>
      </c>
      <c r="G454" s="12" t="str">
        <f t="shared" si="11"/>
        <v>○</v>
      </c>
    </row>
    <row r="455" spans="1:7" x14ac:dyDescent="0.4">
      <c r="B455" s="75"/>
      <c r="C455" s="19" t="s">
        <v>46</v>
      </c>
      <c r="D455" s="20" t="s">
        <v>240</v>
      </c>
      <c r="E455" s="18"/>
      <c r="F455" s="113" t="str">
        <f>IF(COUNTIF(B454:B457,"ㇾ")&gt;1,"1つより多く選択されています","")</f>
        <v/>
      </c>
      <c r="G455" s="12" t="str">
        <f t="shared" si="11"/>
        <v/>
      </c>
    </row>
    <row r="456" spans="1:7" x14ac:dyDescent="0.4">
      <c r="B456" s="76"/>
      <c r="C456" s="33" t="s">
        <v>47</v>
      </c>
      <c r="D456" s="34" t="s">
        <v>241</v>
      </c>
      <c r="E456" s="18"/>
      <c r="G456" s="12" t="str">
        <f t="shared" si="11"/>
        <v/>
      </c>
    </row>
    <row r="457" spans="1:7" ht="15.75" customHeight="1" thickBot="1" x14ac:dyDescent="0.45">
      <c r="B457" s="77"/>
      <c r="C457" s="21" t="s">
        <v>49</v>
      </c>
      <c r="D457" s="22" t="s">
        <v>242</v>
      </c>
      <c r="G457" s="12" t="str">
        <f t="shared" si="11"/>
        <v/>
      </c>
    </row>
    <row r="458" spans="1:7" ht="16.5" thickTop="1" x14ac:dyDescent="0.4">
      <c r="G458" s="12" t="str">
        <f t="shared" si="11"/>
        <v/>
      </c>
    </row>
    <row r="459" spans="1:7" x14ac:dyDescent="0.4">
      <c r="G459" s="12" t="str">
        <f t="shared" si="11"/>
        <v/>
      </c>
    </row>
    <row r="460" spans="1:7" x14ac:dyDescent="0.4">
      <c r="A460" s="13" t="s">
        <v>473</v>
      </c>
      <c r="B460" s="198" t="s">
        <v>243</v>
      </c>
      <c r="C460" s="198"/>
      <c r="D460" s="198"/>
      <c r="G460" s="12" t="str">
        <f t="shared" si="11"/>
        <v/>
      </c>
    </row>
    <row r="461" spans="1:7" ht="16.5" thickBot="1" x14ac:dyDescent="0.45">
      <c r="A461" s="13"/>
      <c r="B461" s="14"/>
      <c r="C461" s="15"/>
      <c r="D461" s="15"/>
      <c r="G461" s="12" t="str">
        <f t="shared" si="11"/>
        <v/>
      </c>
    </row>
    <row r="462" spans="1:7" ht="15.75" customHeight="1" thickTop="1" x14ac:dyDescent="0.4">
      <c r="A462" s="13"/>
      <c r="B462" s="78"/>
      <c r="C462" s="16" t="s">
        <v>44</v>
      </c>
      <c r="D462" s="17" t="s">
        <v>244</v>
      </c>
      <c r="E462" s="18" t="s">
        <v>25</v>
      </c>
      <c r="F462" s="113" t="str">
        <f>IF(COUNTIF(B462:B467,"ㇾ")=0,"回答が選択されていません","")</f>
        <v>回答が選択されていません</v>
      </c>
      <c r="G462" s="12" t="str">
        <f t="shared" si="11"/>
        <v>○</v>
      </c>
    </row>
    <row r="463" spans="1:7" x14ac:dyDescent="0.4">
      <c r="B463" s="75"/>
      <c r="C463" s="19" t="s">
        <v>46</v>
      </c>
      <c r="D463" s="20" t="s">
        <v>245</v>
      </c>
      <c r="E463" s="18"/>
      <c r="F463" s="113" t="str">
        <f>IF(COUNTIF(B462:B467,"ㇾ")&gt;3,"3つより多く選択されています","")</f>
        <v/>
      </c>
      <c r="G463" s="12" t="str">
        <f t="shared" si="11"/>
        <v/>
      </c>
    </row>
    <row r="464" spans="1:7" x14ac:dyDescent="0.4">
      <c r="B464" s="75"/>
      <c r="C464" s="19" t="s">
        <v>47</v>
      </c>
      <c r="D464" s="20" t="s">
        <v>246</v>
      </c>
      <c r="E464" s="18"/>
      <c r="G464" s="12" t="str">
        <f t="shared" si="11"/>
        <v/>
      </c>
    </row>
    <row r="465" spans="1:7" x14ac:dyDescent="0.4">
      <c r="B465" s="75"/>
      <c r="C465" s="19" t="s">
        <v>49</v>
      </c>
      <c r="D465" s="20" t="s">
        <v>247</v>
      </c>
      <c r="E465" s="18"/>
      <c r="G465" s="12" t="str">
        <f t="shared" si="11"/>
        <v/>
      </c>
    </row>
    <row r="466" spans="1:7" x14ac:dyDescent="0.4">
      <c r="B466" s="76"/>
      <c r="C466" s="46" t="s">
        <v>229</v>
      </c>
      <c r="D466" s="47" t="s">
        <v>248</v>
      </c>
      <c r="E466" s="18"/>
    </row>
    <row r="467" spans="1:7" ht="15.75" customHeight="1" thickBot="1" x14ac:dyDescent="0.45">
      <c r="B467" s="77"/>
      <c r="C467" s="21" t="s">
        <v>231</v>
      </c>
      <c r="D467" s="22" t="s">
        <v>63</v>
      </c>
      <c r="G467" s="12" t="str">
        <f t="shared" si="11"/>
        <v/>
      </c>
    </row>
    <row r="468" spans="1:7" ht="16.5" thickTop="1" x14ac:dyDescent="0.4">
      <c r="G468" s="12" t="str">
        <f t="shared" si="11"/>
        <v/>
      </c>
    </row>
    <row r="469" spans="1:7" ht="16.5" thickBot="1" x14ac:dyDescent="0.45">
      <c r="B469" s="51" t="s">
        <v>41</v>
      </c>
      <c r="G469" s="12" t="str">
        <f t="shared" si="11"/>
        <v/>
      </c>
    </row>
    <row r="470" spans="1:7" x14ac:dyDescent="0.4">
      <c r="B470" s="199"/>
      <c r="C470" s="200"/>
      <c r="D470" s="201"/>
      <c r="F470" s="113" t="str">
        <f>IF(AND(B470&lt;&gt;"",B467&lt;&gt;"ㇾ"),"「その他」が選択されていません","")</f>
        <v/>
      </c>
      <c r="G470" s="12" t="str">
        <f t="shared" si="11"/>
        <v/>
      </c>
    </row>
    <row r="471" spans="1:7" x14ac:dyDescent="0.4">
      <c r="B471" s="202"/>
      <c r="C471" s="203"/>
      <c r="D471" s="204"/>
      <c r="F471" s="113" t="str">
        <f>IF(AND(B470="",B467="ㇾ"),"「その他　記入欄」にコメントを記入してください","")</f>
        <v/>
      </c>
      <c r="G471" s="12" t="str">
        <f t="shared" si="11"/>
        <v/>
      </c>
    </row>
    <row r="472" spans="1:7" ht="16.5" thickBot="1" x14ac:dyDescent="0.45">
      <c r="B472" s="205"/>
      <c r="C472" s="206"/>
      <c r="D472" s="207"/>
      <c r="G472" s="12" t="str">
        <f t="shared" si="11"/>
        <v/>
      </c>
    </row>
    <row r="473" spans="1:7" x14ac:dyDescent="0.4">
      <c r="G473" s="12" t="str">
        <f t="shared" si="11"/>
        <v/>
      </c>
    </row>
    <row r="474" spans="1:7" x14ac:dyDescent="0.4">
      <c r="G474" s="12" t="str">
        <f t="shared" ref="G474:G527" si="12">IF(F474="","","○")</f>
        <v/>
      </c>
    </row>
    <row r="475" spans="1:7" x14ac:dyDescent="0.4">
      <c r="A475" s="125" t="s">
        <v>546</v>
      </c>
      <c r="B475" s="198" t="s">
        <v>249</v>
      </c>
      <c r="C475" s="198"/>
      <c r="D475" s="198"/>
      <c r="G475" s="12" t="str">
        <f t="shared" si="12"/>
        <v/>
      </c>
    </row>
    <row r="476" spans="1:7" ht="16.5" thickBot="1" x14ac:dyDescent="0.45">
      <c r="A476" s="13"/>
      <c r="B476" s="14"/>
      <c r="C476" s="15"/>
      <c r="D476" s="15"/>
      <c r="G476" s="12" t="str">
        <f t="shared" si="12"/>
        <v/>
      </c>
    </row>
    <row r="477" spans="1:7" ht="15.75" customHeight="1" thickTop="1" x14ac:dyDescent="0.4">
      <c r="A477" s="13"/>
      <c r="B477" s="78"/>
      <c r="C477" s="16" t="s">
        <v>44</v>
      </c>
      <c r="D477" s="17" t="s">
        <v>250</v>
      </c>
      <c r="E477" s="18" t="s">
        <v>25</v>
      </c>
      <c r="F477" s="113" t="str">
        <f>IF(COUNTIF(B477:B485,"ㇾ")=0,"回答が選択されていません","")</f>
        <v>回答が選択されていません</v>
      </c>
      <c r="G477" s="12" t="str">
        <f t="shared" si="12"/>
        <v>○</v>
      </c>
    </row>
    <row r="478" spans="1:7" x14ac:dyDescent="0.4">
      <c r="B478" s="75"/>
      <c r="C478" s="19" t="s">
        <v>46</v>
      </c>
      <c r="D478" s="20" t="s">
        <v>251</v>
      </c>
      <c r="E478" s="18"/>
      <c r="F478" s="113" t="str">
        <f>IF(COUNTIF(B477:B485,"ㇾ")&gt;3,"3つより多く選択されています","")</f>
        <v/>
      </c>
      <c r="G478" s="12" t="str">
        <f t="shared" si="12"/>
        <v/>
      </c>
    </row>
    <row r="479" spans="1:7" x14ac:dyDescent="0.4">
      <c r="B479" s="75"/>
      <c r="C479" s="19" t="s">
        <v>47</v>
      </c>
      <c r="D479" s="20" t="s">
        <v>252</v>
      </c>
      <c r="E479" s="18"/>
      <c r="G479" s="12" t="str">
        <f t="shared" si="12"/>
        <v/>
      </c>
    </row>
    <row r="480" spans="1:7" x14ac:dyDescent="0.4">
      <c r="B480" s="75"/>
      <c r="C480" s="19" t="s">
        <v>49</v>
      </c>
      <c r="D480" s="20" t="s">
        <v>253</v>
      </c>
      <c r="E480" s="18"/>
      <c r="G480" s="12" t="str">
        <f t="shared" si="12"/>
        <v/>
      </c>
    </row>
    <row r="481" spans="1:7" x14ac:dyDescent="0.4">
      <c r="B481" s="75"/>
      <c r="C481" s="19" t="s">
        <v>51</v>
      </c>
      <c r="D481" s="20" t="s">
        <v>254</v>
      </c>
      <c r="E481" s="18"/>
      <c r="G481" s="12" t="str">
        <f t="shared" si="12"/>
        <v/>
      </c>
    </row>
    <row r="482" spans="1:7" x14ac:dyDescent="0.4">
      <c r="B482" s="75"/>
      <c r="C482" s="19" t="s">
        <v>53</v>
      </c>
      <c r="D482" s="20" t="s">
        <v>255</v>
      </c>
      <c r="E482" s="18"/>
      <c r="G482" s="12" t="str">
        <f t="shared" si="12"/>
        <v/>
      </c>
    </row>
    <row r="483" spans="1:7" x14ac:dyDescent="0.4">
      <c r="B483" s="75"/>
      <c r="C483" s="19" t="s">
        <v>55</v>
      </c>
      <c r="D483" s="20" t="s">
        <v>256</v>
      </c>
      <c r="E483" s="18"/>
      <c r="G483" s="12" t="str">
        <f t="shared" si="12"/>
        <v/>
      </c>
    </row>
    <row r="484" spans="1:7" x14ac:dyDescent="0.4">
      <c r="B484" s="75"/>
      <c r="C484" s="19" t="s">
        <v>57</v>
      </c>
      <c r="D484" s="20" t="s">
        <v>257</v>
      </c>
      <c r="G484" s="12" t="str">
        <f t="shared" si="12"/>
        <v/>
      </c>
    </row>
    <row r="485" spans="1:7" ht="15.75" customHeight="1" thickBot="1" x14ac:dyDescent="0.45">
      <c r="B485" s="77"/>
      <c r="C485" s="21" t="s">
        <v>84</v>
      </c>
      <c r="D485" s="22" t="s">
        <v>63</v>
      </c>
      <c r="G485" s="12" t="str">
        <f t="shared" si="12"/>
        <v/>
      </c>
    </row>
    <row r="486" spans="1:7" ht="16.5" thickTop="1" x14ac:dyDescent="0.4">
      <c r="G486" s="12" t="str">
        <f t="shared" si="12"/>
        <v/>
      </c>
    </row>
    <row r="487" spans="1:7" ht="16.5" thickBot="1" x14ac:dyDescent="0.45">
      <c r="B487" s="51" t="s">
        <v>41</v>
      </c>
      <c r="G487" s="12" t="str">
        <f t="shared" si="12"/>
        <v/>
      </c>
    </row>
    <row r="488" spans="1:7" x14ac:dyDescent="0.4">
      <c r="B488" s="199"/>
      <c r="C488" s="200"/>
      <c r="D488" s="201"/>
      <c r="F488" s="113" t="str">
        <f>IF(AND(B488&lt;&gt;"",B485&lt;&gt;"ㇾ"),"「その他」が選択されていません","")</f>
        <v/>
      </c>
      <c r="G488" s="12" t="str">
        <f t="shared" si="12"/>
        <v/>
      </c>
    </row>
    <row r="489" spans="1:7" x14ac:dyDescent="0.4">
      <c r="B489" s="202"/>
      <c r="C489" s="203"/>
      <c r="D489" s="204"/>
      <c r="F489" s="113" t="str">
        <f>IF(AND(B488="",B485="ㇾ"),"「その他　記入欄」にコメントを記入してください","")</f>
        <v/>
      </c>
      <c r="G489" s="12" t="str">
        <f t="shared" si="12"/>
        <v/>
      </c>
    </row>
    <row r="490" spans="1:7" ht="16.5" thickBot="1" x14ac:dyDescent="0.45">
      <c r="B490" s="205"/>
      <c r="C490" s="206"/>
      <c r="D490" s="207"/>
      <c r="G490" s="12" t="str">
        <f t="shared" si="12"/>
        <v/>
      </c>
    </row>
    <row r="491" spans="1:7" x14ac:dyDescent="0.4">
      <c r="G491" s="12" t="str">
        <f t="shared" si="12"/>
        <v/>
      </c>
    </row>
    <row r="492" spans="1:7" x14ac:dyDescent="0.4">
      <c r="G492" s="12" t="str">
        <f t="shared" si="12"/>
        <v/>
      </c>
    </row>
    <row r="493" spans="1:7" x14ac:dyDescent="0.4">
      <c r="A493" s="124" t="s">
        <v>75</v>
      </c>
      <c r="B493" s="198" t="s">
        <v>258</v>
      </c>
      <c r="C493" s="198"/>
      <c r="D493" s="198"/>
      <c r="G493" s="12" t="str">
        <f t="shared" si="12"/>
        <v/>
      </c>
    </row>
    <row r="494" spans="1:7" ht="16.5" thickBot="1" x14ac:dyDescent="0.45">
      <c r="A494" s="13"/>
      <c r="B494" s="14"/>
      <c r="C494" s="15"/>
      <c r="D494" s="15"/>
      <c r="G494" s="12" t="str">
        <f t="shared" si="12"/>
        <v/>
      </c>
    </row>
    <row r="495" spans="1:7" ht="15.75" customHeight="1" thickTop="1" x14ac:dyDescent="0.4">
      <c r="A495" s="13"/>
      <c r="B495" s="78"/>
      <c r="C495" s="16" t="s">
        <v>44</v>
      </c>
      <c r="D495" s="17" t="s">
        <v>259</v>
      </c>
      <c r="E495" s="18" t="s">
        <v>25</v>
      </c>
      <c r="F495" s="113" t="str">
        <f>IF(COUNTIF(B495:B501,"ㇾ")=0,"回答が選択されていません","")</f>
        <v>回答が選択されていません</v>
      </c>
      <c r="G495" s="12" t="str">
        <f t="shared" si="12"/>
        <v>○</v>
      </c>
    </row>
    <row r="496" spans="1:7" x14ac:dyDescent="0.4">
      <c r="B496" s="75"/>
      <c r="C496" s="19" t="s">
        <v>46</v>
      </c>
      <c r="D496" s="20" t="s">
        <v>105</v>
      </c>
      <c r="E496" s="18"/>
      <c r="G496" s="12" t="str">
        <f t="shared" si="12"/>
        <v/>
      </c>
    </row>
    <row r="497" spans="1:11" x14ac:dyDescent="0.4">
      <c r="B497" s="75"/>
      <c r="C497" s="19" t="s">
        <v>47</v>
      </c>
      <c r="D497" s="20" t="s">
        <v>260</v>
      </c>
      <c r="E497" s="18"/>
      <c r="F497" s="113" t="str">
        <f>IF(AND(B500="ㇾ",COUNTIF(B495:B501,"ㇾ")&gt;1),"回答内容が矛盾しています","")</f>
        <v/>
      </c>
      <c r="G497" s="12" t="str">
        <f t="shared" si="12"/>
        <v/>
      </c>
    </row>
    <row r="498" spans="1:11" x14ac:dyDescent="0.4">
      <c r="B498" s="75"/>
      <c r="C498" s="19" t="s">
        <v>49</v>
      </c>
      <c r="D498" s="20" t="s">
        <v>261</v>
      </c>
      <c r="E498" s="18"/>
      <c r="G498" s="12" t="str">
        <f t="shared" si="12"/>
        <v/>
      </c>
    </row>
    <row r="499" spans="1:11" x14ac:dyDescent="0.4">
      <c r="B499" s="75"/>
      <c r="C499" s="19" t="s">
        <v>51</v>
      </c>
      <c r="D499" s="20" t="s">
        <v>262</v>
      </c>
      <c r="E499" s="18"/>
      <c r="G499" s="12" t="str">
        <f t="shared" si="12"/>
        <v/>
      </c>
    </row>
    <row r="500" spans="1:11" x14ac:dyDescent="0.4">
      <c r="B500" s="75"/>
      <c r="C500" s="19" t="s">
        <v>53</v>
      </c>
      <c r="D500" s="20" t="s">
        <v>38</v>
      </c>
      <c r="E500" s="18"/>
      <c r="G500" s="12" t="str">
        <f t="shared" si="12"/>
        <v/>
      </c>
    </row>
    <row r="501" spans="1:11" ht="15.75" customHeight="1" thickBot="1" x14ac:dyDescent="0.45">
      <c r="B501" s="77"/>
      <c r="C501" s="21" t="s">
        <v>55</v>
      </c>
      <c r="D501" s="22" t="s">
        <v>63</v>
      </c>
      <c r="G501" s="12" t="str">
        <f t="shared" si="12"/>
        <v/>
      </c>
    </row>
    <row r="502" spans="1:11" ht="16.5" thickTop="1" x14ac:dyDescent="0.4">
      <c r="G502" s="12" t="str">
        <f t="shared" si="12"/>
        <v/>
      </c>
    </row>
    <row r="503" spans="1:11" ht="16.5" thickBot="1" x14ac:dyDescent="0.45">
      <c r="B503" s="51" t="s">
        <v>41</v>
      </c>
      <c r="G503" s="12" t="str">
        <f t="shared" si="12"/>
        <v/>
      </c>
    </row>
    <row r="504" spans="1:11" x14ac:dyDescent="0.4">
      <c r="B504" s="199"/>
      <c r="C504" s="200"/>
      <c r="D504" s="201"/>
      <c r="F504" s="113" t="str">
        <f>IF(AND(B504&lt;&gt;"",B501&lt;&gt;"ㇾ"),"「その他」が選択されていません","")</f>
        <v/>
      </c>
      <c r="G504" s="12" t="str">
        <f t="shared" si="12"/>
        <v/>
      </c>
    </row>
    <row r="505" spans="1:11" x14ac:dyDescent="0.4">
      <c r="B505" s="202"/>
      <c r="C505" s="203"/>
      <c r="D505" s="204"/>
      <c r="F505" s="113" t="str">
        <f>IF(AND(B504="",B501="ㇾ"),"「その他　記入欄」にコメントを記入してください","")</f>
        <v/>
      </c>
      <c r="G505" s="12" t="str">
        <f t="shared" si="12"/>
        <v/>
      </c>
    </row>
    <row r="506" spans="1:11" ht="16.5" thickBot="1" x14ac:dyDescent="0.45">
      <c r="B506" s="205"/>
      <c r="C506" s="206"/>
      <c r="D506" s="207"/>
      <c r="G506" s="12" t="str">
        <f t="shared" si="12"/>
        <v/>
      </c>
    </row>
    <row r="507" spans="1:11" x14ac:dyDescent="0.4">
      <c r="B507" s="36"/>
      <c r="C507" s="36"/>
      <c r="D507" s="36"/>
    </row>
    <row r="508" spans="1:11" x14ac:dyDescent="0.4">
      <c r="B508" s="36"/>
      <c r="C508" s="36"/>
      <c r="D508" s="36"/>
      <c r="I508" s="127"/>
      <c r="J508" s="127"/>
      <c r="K508" s="126"/>
    </row>
    <row r="509" spans="1:11" s="126" customFormat="1" ht="24.75" customHeight="1" x14ac:dyDescent="0.4">
      <c r="A509" s="38"/>
      <c r="B509" s="48" t="s">
        <v>263</v>
      </c>
      <c r="C509" s="25" t="s">
        <v>10</v>
      </c>
      <c r="D509" s="26"/>
      <c r="E509" s="26"/>
      <c r="F509" s="28"/>
      <c r="G509" s="39" t="str">
        <f t="shared" si="12"/>
        <v/>
      </c>
      <c r="H509" s="127"/>
      <c r="I509" s="129"/>
      <c r="J509" s="129"/>
      <c r="K509" s="129"/>
    </row>
    <row r="510" spans="1:11" s="137" customFormat="1" x14ac:dyDescent="0.4">
      <c r="A510" s="10"/>
      <c r="B510" s="8"/>
      <c r="C510" s="9"/>
      <c r="D510" s="10"/>
      <c r="E510" s="10"/>
      <c r="F510" s="113"/>
      <c r="G510" s="12" t="str">
        <f t="shared" si="12"/>
        <v/>
      </c>
      <c r="H510" s="129"/>
      <c r="I510" s="129"/>
      <c r="J510" s="129"/>
      <c r="K510" s="129"/>
    </row>
    <row r="511" spans="1:11" s="137" customFormat="1" x14ac:dyDescent="0.4">
      <c r="A511" s="121" t="s">
        <v>537</v>
      </c>
      <c r="B511" s="208" t="s">
        <v>11</v>
      </c>
      <c r="C511" s="208"/>
      <c r="D511" s="208"/>
      <c r="E511" s="10"/>
      <c r="F511" s="113"/>
      <c r="G511" s="12" t="str">
        <f t="shared" si="12"/>
        <v/>
      </c>
      <c r="H511" s="129"/>
      <c r="I511" s="129"/>
      <c r="J511" s="129"/>
      <c r="K511" s="129"/>
    </row>
    <row r="512" spans="1:11" s="137" customFormat="1" ht="16.5" thickBot="1" x14ac:dyDescent="0.45">
      <c r="A512" s="13"/>
      <c r="B512" s="14"/>
      <c r="C512" s="15"/>
      <c r="D512" s="15"/>
      <c r="E512" s="10"/>
      <c r="F512" s="113"/>
      <c r="G512" s="12" t="str">
        <f t="shared" si="12"/>
        <v/>
      </c>
      <c r="H512" s="129"/>
      <c r="I512" s="129"/>
      <c r="J512" s="129"/>
      <c r="K512" s="129"/>
    </row>
    <row r="513" spans="1:11" s="137" customFormat="1" ht="15.75" customHeight="1" thickTop="1" x14ac:dyDescent="0.4">
      <c r="A513" s="13"/>
      <c r="B513" s="78" t="s">
        <v>107</v>
      </c>
      <c r="C513" s="16" t="s">
        <v>44</v>
      </c>
      <c r="D513" s="44" t="s">
        <v>264</v>
      </c>
      <c r="E513" s="18" t="s">
        <v>25</v>
      </c>
      <c r="F513" s="113" t="str">
        <f>IF(COUNTIF(B513:B520,"ㇾ")=0,"回答が選択されていません","")</f>
        <v>回答が選択されていません</v>
      </c>
      <c r="G513" s="12" t="str">
        <f t="shared" si="12"/>
        <v>○</v>
      </c>
      <c r="H513" s="129"/>
      <c r="I513" s="129"/>
      <c r="J513" s="129"/>
      <c r="K513" s="129"/>
    </row>
    <row r="514" spans="1:11" s="137" customFormat="1" ht="15.75" customHeight="1" x14ac:dyDescent="0.4">
      <c r="A514" s="13"/>
      <c r="B514" s="79"/>
      <c r="C514" s="19" t="s">
        <v>46</v>
      </c>
      <c r="D514" s="35" t="s">
        <v>265</v>
      </c>
      <c r="E514" s="18"/>
      <c r="F514" s="113"/>
      <c r="G514" s="12"/>
      <c r="H514" s="129"/>
      <c r="I514" s="129"/>
      <c r="J514" s="129"/>
      <c r="K514" s="129"/>
    </row>
    <row r="515" spans="1:11" s="137" customFormat="1" x14ac:dyDescent="0.4">
      <c r="A515" s="10"/>
      <c r="B515" s="75"/>
      <c r="C515" s="19" t="s">
        <v>47</v>
      </c>
      <c r="D515" s="20" t="s">
        <v>266</v>
      </c>
      <c r="E515" s="18"/>
      <c r="F515" s="113"/>
      <c r="G515" s="12" t="str">
        <f t="shared" si="12"/>
        <v/>
      </c>
      <c r="H515" s="129"/>
      <c r="I515" s="129"/>
      <c r="J515" s="129"/>
      <c r="K515" s="129"/>
    </row>
    <row r="516" spans="1:11" s="137" customFormat="1" x14ac:dyDescent="0.4">
      <c r="A516" s="10"/>
      <c r="B516" s="75"/>
      <c r="C516" s="19" t="s">
        <v>49</v>
      </c>
      <c r="D516" s="20" t="s">
        <v>267</v>
      </c>
      <c r="E516" s="18"/>
      <c r="F516" s="113" t="str">
        <f>IF(AND(B520="ㇾ",COUNTIF(B513:B520,"ㇾ")&gt;1),"回答内容が矛盾しています","")</f>
        <v/>
      </c>
      <c r="G516" s="12" t="str">
        <f t="shared" si="12"/>
        <v/>
      </c>
      <c r="H516" s="129"/>
      <c r="I516" s="129"/>
      <c r="J516" s="129"/>
      <c r="K516" s="129"/>
    </row>
    <row r="517" spans="1:11" s="137" customFormat="1" x14ac:dyDescent="0.4">
      <c r="A517" s="10"/>
      <c r="B517" s="75"/>
      <c r="C517" s="19" t="s">
        <v>51</v>
      </c>
      <c r="D517" s="20" t="s">
        <v>268</v>
      </c>
      <c r="E517" s="18"/>
      <c r="F517" s="113"/>
      <c r="G517" s="12" t="str">
        <f t="shared" si="12"/>
        <v/>
      </c>
      <c r="H517" s="129"/>
      <c r="I517" s="129"/>
      <c r="J517" s="129"/>
      <c r="K517" s="129"/>
    </row>
    <row r="518" spans="1:11" s="137" customFormat="1" x14ac:dyDescent="0.4">
      <c r="A518" s="10"/>
      <c r="B518" s="75"/>
      <c r="C518" s="19" t="s">
        <v>53</v>
      </c>
      <c r="D518" s="20" t="s">
        <v>269</v>
      </c>
      <c r="E518" s="18"/>
      <c r="F518" s="113"/>
      <c r="G518" s="12" t="str">
        <f t="shared" si="12"/>
        <v/>
      </c>
      <c r="H518" s="129"/>
      <c r="I518" s="129"/>
      <c r="J518" s="129"/>
      <c r="K518" s="129"/>
    </row>
    <row r="519" spans="1:11" s="137" customFormat="1" x14ac:dyDescent="0.4">
      <c r="A519" s="10"/>
      <c r="B519" s="75"/>
      <c r="C519" s="33" t="s">
        <v>55</v>
      </c>
      <c r="D519" s="20" t="s">
        <v>63</v>
      </c>
      <c r="E519" s="18"/>
      <c r="F519" s="113"/>
      <c r="G519" s="12" t="str">
        <f t="shared" si="12"/>
        <v/>
      </c>
      <c r="H519" s="129"/>
      <c r="I519" s="129"/>
      <c r="J519" s="129"/>
      <c r="K519" s="129"/>
    </row>
    <row r="520" spans="1:11" s="137" customFormat="1" ht="15.75" customHeight="1" thickBot="1" x14ac:dyDescent="0.45">
      <c r="A520" s="10"/>
      <c r="B520" s="77"/>
      <c r="C520" s="49" t="s">
        <v>270</v>
      </c>
      <c r="D520" s="22" t="s">
        <v>271</v>
      </c>
      <c r="E520" s="10"/>
      <c r="F520" s="113"/>
      <c r="G520" s="12" t="str">
        <f t="shared" si="12"/>
        <v/>
      </c>
      <c r="H520" s="129"/>
      <c r="I520" s="129"/>
      <c r="J520" s="129"/>
      <c r="K520" s="129"/>
    </row>
    <row r="521" spans="1:11" s="137" customFormat="1" ht="16.5" thickTop="1" x14ac:dyDescent="0.4">
      <c r="A521" s="10"/>
      <c r="B521" s="8"/>
      <c r="C521" s="9"/>
      <c r="D521" s="10"/>
      <c r="E521" s="10"/>
      <c r="F521" s="113"/>
      <c r="G521" s="12" t="str">
        <f t="shared" si="12"/>
        <v/>
      </c>
      <c r="H521" s="129"/>
      <c r="I521" s="129"/>
      <c r="J521" s="129"/>
      <c r="K521" s="129"/>
    </row>
    <row r="522" spans="1:11" s="137" customFormat="1" ht="16.5" thickBot="1" x14ac:dyDescent="0.45">
      <c r="A522" s="10"/>
      <c r="B522" s="51" t="s">
        <v>41</v>
      </c>
      <c r="C522" s="9"/>
      <c r="D522" s="10"/>
      <c r="E522" s="10"/>
      <c r="F522" s="113"/>
      <c r="G522" s="12" t="str">
        <f t="shared" si="12"/>
        <v/>
      </c>
      <c r="H522" s="129"/>
      <c r="I522" s="129"/>
      <c r="J522" s="129"/>
      <c r="K522" s="129"/>
    </row>
    <row r="523" spans="1:11" s="137" customFormat="1" x14ac:dyDescent="0.4">
      <c r="A523" s="10"/>
      <c r="B523" s="199"/>
      <c r="C523" s="200"/>
      <c r="D523" s="201"/>
      <c r="E523" s="10"/>
      <c r="F523" s="113" t="str">
        <f>IF(AND(B523&lt;&gt;"",B519&lt;&gt;"ㇾ"),"「その他」が選択されていません","")</f>
        <v/>
      </c>
      <c r="G523" s="12" t="str">
        <f t="shared" si="12"/>
        <v/>
      </c>
      <c r="H523" s="129"/>
      <c r="I523" s="129"/>
      <c r="J523" s="129"/>
      <c r="K523" s="129"/>
    </row>
    <row r="524" spans="1:11" s="137" customFormat="1" x14ac:dyDescent="0.4">
      <c r="A524" s="10"/>
      <c r="B524" s="202"/>
      <c r="C524" s="203"/>
      <c r="D524" s="204"/>
      <c r="E524" s="10"/>
      <c r="F524" s="113" t="str">
        <f>IF(AND(B523="",B519="ㇾ"),"「その他　記入欄」にコメントを記入してください","")</f>
        <v/>
      </c>
      <c r="G524" s="12" t="str">
        <f t="shared" si="12"/>
        <v/>
      </c>
      <c r="H524" s="129"/>
      <c r="I524" s="129"/>
      <c r="J524" s="129"/>
      <c r="K524" s="129"/>
    </row>
    <row r="525" spans="1:11" s="137" customFormat="1" ht="16.5" thickBot="1" x14ac:dyDescent="0.45">
      <c r="A525" s="10"/>
      <c r="B525" s="205"/>
      <c r="C525" s="206"/>
      <c r="D525" s="207"/>
      <c r="E525" s="10"/>
      <c r="F525" s="113"/>
      <c r="G525" s="12" t="str">
        <f t="shared" si="12"/>
        <v/>
      </c>
      <c r="H525" s="129"/>
      <c r="I525" s="129"/>
      <c r="J525" s="129"/>
      <c r="K525" s="129"/>
    </row>
    <row r="526" spans="1:11" s="137" customFormat="1" x14ac:dyDescent="0.4">
      <c r="A526" s="10"/>
      <c r="B526" s="71"/>
      <c r="C526" s="71"/>
      <c r="D526" s="71"/>
      <c r="E526" s="10"/>
      <c r="F526" s="113"/>
      <c r="G526" s="12"/>
      <c r="H526" s="129"/>
      <c r="I526" s="129"/>
      <c r="J526" s="129"/>
      <c r="K526" s="129"/>
    </row>
    <row r="527" spans="1:11" s="137" customFormat="1" x14ac:dyDescent="0.4">
      <c r="A527" s="10"/>
      <c r="B527" s="8"/>
      <c r="C527" s="9"/>
      <c r="D527" s="10"/>
      <c r="E527" s="10"/>
      <c r="F527" s="113"/>
      <c r="G527" s="12" t="str">
        <f t="shared" si="12"/>
        <v/>
      </c>
      <c r="H527" s="129"/>
      <c r="I527" s="129"/>
      <c r="J527" s="129"/>
      <c r="K527" s="129"/>
    </row>
    <row r="528" spans="1:11" ht="51" customHeight="1" x14ac:dyDescent="0.4">
      <c r="A528" s="10" t="s">
        <v>538</v>
      </c>
      <c r="B528" s="209" t="s">
        <v>544</v>
      </c>
      <c r="C528" s="210"/>
      <c r="D528" s="210"/>
      <c r="G528" s="37"/>
    </row>
    <row r="529" spans="1:7" ht="16.5" thickBot="1" x14ac:dyDescent="0.45">
      <c r="B529" s="72"/>
      <c r="C529" s="72"/>
      <c r="D529" s="72"/>
    </row>
    <row r="530" spans="1:7" ht="16.5" thickTop="1" x14ac:dyDescent="0.4">
      <c r="B530" s="78"/>
      <c r="C530" s="16" t="s">
        <v>44</v>
      </c>
      <c r="D530" s="17" t="s">
        <v>465</v>
      </c>
      <c r="E530" s="18" t="s">
        <v>25</v>
      </c>
      <c r="F530" s="113" t="str">
        <f>IF(COUNTIF(B530:B533,"ㇾ")=0,"回答が選択されていません","")</f>
        <v>回答が選択されていません</v>
      </c>
      <c r="G530" s="12" t="str">
        <f t="shared" ref="G530:G534" si="13">IF(F530="","","○")</f>
        <v>○</v>
      </c>
    </row>
    <row r="531" spans="1:7" x14ac:dyDescent="0.4">
      <c r="B531" s="75"/>
      <c r="C531" s="19" t="s">
        <v>46</v>
      </c>
      <c r="D531" s="20" t="s">
        <v>466</v>
      </c>
      <c r="E531" s="18"/>
      <c r="F531" s="113" t="str">
        <f>IF(COUNTIF(B530:B533,"ㇾ")&gt;1,"1つより多く選択されています","")</f>
        <v/>
      </c>
      <c r="G531" s="12" t="str">
        <f t="shared" si="13"/>
        <v/>
      </c>
    </row>
    <row r="532" spans="1:7" x14ac:dyDescent="0.4">
      <c r="B532" s="75"/>
      <c r="C532" s="19" t="s">
        <v>47</v>
      </c>
      <c r="D532" s="20" t="s">
        <v>467</v>
      </c>
      <c r="E532" s="18"/>
      <c r="G532" s="12" t="str">
        <f t="shared" si="13"/>
        <v/>
      </c>
    </row>
    <row r="533" spans="1:7" ht="16.5" thickBot="1" x14ac:dyDescent="0.45">
      <c r="B533" s="77"/>
      <c r="C533" s="21" t="s">
        <v>49</v>
      </c>
      <c r="D533" s="22" t="s">
        <v>468</v>
      </c>
      <c r="G533" s="12" t="str">
        <f t="shared" si="13"/>
        <v/>
      </c>
    </row>
    <row r="534" spans="1:7" ht="16.5" thickTop="1" x14ac:dyDescent="0.4">
      <c r="G534" s="12" t="str">
        <f t="shared" si="13"/>
        <v/>
      </c>
    </row>
    <row r="535" spans="1:7" x14ac:dyDescent="0.4">
      <c r="G535" s="12" t="str">
        <f t="shared" ref="G535:G574" si="14">IF(F535="","","○")</f>
        <v/>
      </c>
    </row>
    <row r="536" spans="1:7" x14ac:dyDescent="0.4">
      <c r="A536" s="13" t="s">
        <v>42</v>
      </c>
      <c r="B536" s="198" t="s">
        <v>481</v>
      </c>
      <c r="C536" s="198"/>
      <c r="D536" s="198"/>
      <c r="G536" s="12" t="str">
        <f t="shared" si="14"/>
        <v/>
      </c>
    </row>
    <row r="537" spans="1:7" ht="16.5" thickBot="1" x14ac:dyDescent="0.45">
      <c r="A537" s="13"/>
      <c r="B537" s="14"/>
      <c r="C537" s="15"/>
      <c r="D537" s="15"/>
      <c r="G537" s="12" t="str">
        <f t="shared" si="14"/>
        <v/>
      </c>
    </row>
    <row r="538" spans="1:7" ht="15.95" customHeight="1" thickTop="1" x14ac:dyDescent="0.4">
      <c r="A538" s="13"/>
      <c r="B538" s="78"/>
      <c r="C538" s="16" t="s">
        <v>44</v>
      </c>
      <c r="D538" s="17" t="s">
        <v>452</v>
      </c>
      <c r="E538" s="18" t="s">
        <v>25</v>
      </c>
      <c r="F538" s="113" t="str">
        <f>IF(COUNTIF(B538:B552,"ㇾ")=0,"回答が選択されていません","")</f>
        <v>回答が選択されていません</v>
      </c>
      <c r="G538" s="12" t="str">
        <f t="shared" si="14"/>
        <v>○</v>
      </c>
    </row>
    <row r="539" spans="1:7" x14ac:dyDescent="0.4">
      <c r="B539" s="75"/>
      <c r="C539" s="19" t="s">
        <v>46</v>
      </c>
      <c r="D539" s="20" t="s">
        <v>273</v>
      </c>
      <c r="E539" s="18"/>
      <c r="F539" s="113" t="str">
        <f>IF(COUNTIF(B538:B552,"ㇾ")&gt;5,"5つより多く選択されています","")</f>
        <v/>
      </c>
      <c r="G539" s="12" t="str">
        <f t="shared" si="14"/>
        <v/>
      </c>
    </row>
    <row r="540" spans="1:7" x14ac:dyDescent="0.4">
      <c r="B540" s="75"/>
      <c r="C540" s="19" t="s">
        <v>47</v>
      </c>
      <c r="D540" s="20" t="s">
        <v>464</v>
      </c>
      <c r="E540" s="18"/>
      <c r="F540" s="113" t="e">
        <f>IF(AND(#REF!="ㇾ",COUNTIF(B538:B552,"ㇾ")&gt;1),"回答内容が矛盾しています","")</f>
        <v>#REF!</v>
      </c>
      <c r="G540" s="12" t="e">
        <f t="shared" si="14"/>
        <v>#REF!</v>
      </c>
    </row>
    <row r="541" spans="1:7" x14ac:dyDescent="0.4">
      <c r="B541" s="75"/>
      <c r="C541" s="19" t="s">
        <v>49</v>
      </c>
      <c r="D541" s="20" t="s">
        <v>274</v>
      </c>
      <c r="G541" s="12" t="str">
        <f t="shared" si="14"/>
        <v/>
      </c>
    </row>
    <row r="542" spans="1:7" x14ac:dyDescent="0.4">
      <c r="B542" s="75"/>
      <c r="C542" s="19" t="s">
        <v>29</v>
      </c>
      <c r="D542" s="20" t="s">
        <v>453</v>
      </c>
    </row>
    <row r="543" spans="1:7" x14ac:dyDescent="0.4">
      <c r="B543" s="75"/>
      <c r="C543" s="19" t="s">
        <v>231</v>
      </c>
      <c r="D543" s="20" t="s">
        <v>275</v>
      </c>
    </row>
    <row r="544" spans="1:7" x14ac:dyDescent="0.4">
      <c r="B544" s="75"/>
      <c r="C544" s="19" t="s">
        <v>33</v>
      </c>
      <c r="D544" s="20" t="s">
        <v>454</v>
      </c>
      <c r="G544" s="12" t="str">
        <f t="shared" si="14"/>
        <v/>
      </c>
    </row>
    <row r="545" spans="1:7" x14ac:dyDescent="0.4">
      <c r="B545" s="75"/>
      <c r="C545" s="19" t="s">
        <v>35</v>
      </c>
      <c r="D545" s="20" t="s">
        <v>461</v>
      </c>
      <c r="G545" s="12" t="str">
        <f t="shared" si="14"/>
        <v/>
      </c>
    </row>
    <row r="546" spans="1:7" x14ac:dyDescent="0.4">
      <c r="B546" s="75"/>
      <c r="C546" s="19" t="s">
        <v>37</v>
      </c>
      <c r="D546" s="20" t="s">
        <v>455</v>
      </c>
      <c r="G546" s="12" t="str">
        <f t="shared" si="14"/>
        <v/>
      </c>
    </row>
    <row r="547" spans="1:7" x14ac:dyDescent="0.4">
      <c r="B547" s="75"/>
      <c r="C547" s="19" t="s">
        <v>39</v>
      </c>
      <c r="D547" s="20" t="s">
        <v>456</v>
      </c>
      <c r="G547" s="12" t="str">
        <f t="shared" si="14"/>
        <v/>
      </c>
    </row>
    <row r="548" spans="1:7" x14ac:dyDescent="0.4">
      <c r="B548" s="75"/>
      <c r="C548" s="19" t="s">
        <v>62</v>
      </c>
      <c r="D548" s="20" t="s">
        <v>457</v>
      </c>
      <c r="G548" s="12" t="str">
        <f t="shared" si="14"/>
        <v/>
      </c>
    </row>
    <row r="549" spans="1:7" x14ac:dyDescent="0.4">
      <c r="B549" s="75"/>
      <c r="C549" s="19" t="s">
        <v>276</v>
      </c>
      <c r="D549" s="20" t="s">
        <v>458</v>
      </c>
      <c r="G549" s="12" t="str">
        <f t="shared" si="14"/>
        <v/>
      </c>
    </row>
    <row r="550" spans="1:7" x14ac:dyDescent="0.4">
      <c r="B550" s="75"/>
      <c r="C550" s="19" t="s">
        <v>277</v>
      </c>
      <c r="D550" s="20" t="s">
        <v>469</v>
      </c>
      <c r="G550" s="12" t="str">
        <f t="shared" si="14"/>
        <v/>
      </c>
    </row>
    <row r="551" spans="1:7" x14ac:dyDescent="0.4">
      <c r="B551" s="75"/>
      <c r="C551" s="19" t="s">
        <v>278</v>
      </c>
      <c r="D551" s="20" t="s">
        <v>459</v>
      </c>
      <c r="G551" s="12" t="str">
        <f t="shared" si="14"/>
        <v/>
      </c>
    </row>
    <row r="552" spans="1:7" ht="16.5" thickBot="1" x14ac:dyDescent="0.45">
      <c r="B552" s="77"/>
      <c r="C552" s="21" t="s">
        <v>279</v>
      </c>
      <c r="D552" s="22" t="s">
        <v>460</v>
      </c>
      <c r="G552" s="12" t="str">
        <f t="shared" si="14"/>
        <v/>
      </c>
    </row>
    <row r="553" spans="1:7" ht="16.5" thickTop="1" x14ac:dyDescent="0.4">
      <c r="B553" s="9"/>
      <c r="G553" s="12" t="str">
        <f t="shared" si="14"/>
        <v/>
      </c>
    </row>
    <row r="554" spans="1:7" ht="16.5" thickBot="1" x14ac:dyDescent="0.45">
      <c r="B554" s="51" t="s">
        <v>41</v>
      </c>
      <c r="G554" s="12" t="str">
        <f t="shared" si="14"/>
        <v/>
      </c>
    </row>
    <row r="555" spans="1:7" x14ac:dyDescent="0.4">
      <c r="B555" s="199"/>
      <c r="C555" s="200"/>
      <c r="D555" s="201"/>
      <c r="F555" s="113" t="e">
        <f>IF(AND(B555&lt;&gt;"",#REF!&lt;&gt;"ㇾ"),"「その他」が選択されていません","")</f>
        <v>#REF!</v>
      </c>
      <c r="G555" s="12" t="e">
        <f t="shared" si="14"/>
        <v>#REF!</v>
      </c>
    </row>
    <row r="556" spans="1:7" x14ac:dyDescent="0.4">
      <c r="B556" s="202"/>
      <c r="C556" s="203"/>
      <c r="D556" s="204"/>
      <c r="F556" s="113" t="e">
        <f>IF(AND(B555="",#REF!="ㇾ"),"「その他　記入欄」にコメントを記入してください","")</f>
        <v>#REF!</v>
      </c>
      <c r="G556" s="12" t="e">
        <f t="shared" si="14"/>
        <v>#REF!</v>
      </c>
    </row>
    <row r="557" spans="1:7" ht="16.5" thickBot="1" x14ac:dyDescent="0.45">
      <c r="B557" s="205"/>
      <c r="C557" s="206"/>
      <c r="D557" s="207"/>
      <c r="G557" s="12" t="str">
        <f t="shared" si="14"/>
        <v/>
      </c>
    </row>
    <row r="558" spans="1:7" x14ac:dyDescent="0.4">
      <c r="G558" s="12" t="str">
        <f t="shared" si="14"/>
        <v/>
      </c>
    </row>
    <row r="559" spans="1:7" x14ac:dyDescent="0.4">
      <c r="G559" s="12" t="str">
        <f t="shared" si="14"/>
        <v/>
      </c>
    </row>
    <row r="560" spans="1:7" x14ac:dyDescent="0.4">
      <c r="A560" s="13" t="s">
        <v>64</v>
      </c>
      <c r="B560" s="198" t="s">
        <v>280</v>
      </c>
      <c r="C560" s="198"/>
      <c r="D560" s="198"/>
      <c r="G560" s="12" t="str">
        <f t="shared" si="14"/>
        <v/>
      </c>
    </row>
    <row r="561" spans="1:7" ht="14.25" customHeight="1" thickBot="1" x14ac:dyDescent="0.45">
      <c r="A561" s="13"/>
      <c r="B561" s="73"/>
      <c r="C561" s="73"/>
      <c r="D561" s="73"/>
      <c r="G561" s="12" t="str">
        <f t="shared" si="14"/>
        <v/>
      </c>
    </row>
    <row r="562" spans="1:7" ht="15.75" customHeight="1" thickTop="1" x14ac:dyDescent="0.4">
      <c r="A562" s="13"/>
      <c r="B562" s="78"/>
      <c r="C562" s="16" t="s">
        <v>44</v>
      </c>
      <c r="D562" s="44" t="s">
        <v>548</v>
      </c>
      <c r="E562" s="18" t="s">
        <v>25</v>
      </c>
      <c r="F562" s="113" t="str">
        <f>IF(COUNTIF(B562:B565,"ㇾ")=0,"回答が選択されていません","")</f>
        <v>回答が選択されていません</v>
      </c>
      <c r="G562" s="12" t="str">
        <f t="shared" si="14"/>
        <v>○</v>
      </c>
    </row>
    <row r="563" spans="1:7" x14ac:dyDescent="0.4">
      <c r="B563" s="75"/>
      <c r="C563" s="19" t="s">
        <v>46</v>
      </c>
      <c r="D563" s="32" t="s">
        <v>549</v>
      </c>
      <c r="E563" s="18"/>
      <c r="F563" s="113" t="str">
        <f>IF(COUNTIF(B562:B565,"ㇾ")&gt;1,"1つより多く選択されています","")</f>
        <v/>
      </c>
      <c r="G563" s="12" t="str">
        <f t="shared" si="14"/>
        <v/>
      </c>
    </row>
    <row r="564" spans="1:7" x14ac:dyDescent="0.4">
      <c r="B564" s="76"/>
      <c r="C564" s="33" t="s">
        <v>47</v>
      </c>
      <c r="D564" s="47" t="s">
        <v>550</v>
      </c>
      <c r="E564" s="18"/>
      <c r="G564" s="12" t="str">
        <f t="shared" si="14"/>
        <v/>
      </c>
    </row>
    <row r="565" spans="1:7" ht="15.75" customHeight="1" thickBot="1" x14ac:dyDescent="0.45">
      <c r="B565" s="77"/>
      <c r="C565" s="21" t="s">
        <v>49</v>
      </c>
      <c r="D565" s="144" t="s">
        <v>551</v>
      </c>
      <c r="G565" s="12" t="str">
        <f t="shared" si="14"/>
        <v/>
      </c>
    </row>
    <row r="566" spans="1:7" ht="16.5" thickTop="1" x14ac:dyDescent="0.4">
      <c r="B566" s="9"/>
      <c r="G566" s="12" t="str">
        <f t="shared" si="14"/>
        <v/>
      </c>
    </row>
    <row r="567" spans="1:7" x14ac:dyDescent="0.4">
      <c r="B567" s="9"/>
      <c r="G567" s="12" t="str">
        <f t="shared" si="14"/>
        <v/>
      </c>
    </row>
    <row r="568" spans="1:7" ht="34.5" customHeight="1" x14ac:dyDescent="0.4">
      <c r="A568" s="13" t="s">
        <v>75</v>
      </c>
      <c r="B568" s="198" t="s">
        <v>545</v>
      </c>
      <c r="C568" s="198"/>
      <c r="D568" s="198"/>
      <c r="F568" s="113" t="str">
        <f>IF(AND(B562="ㇾ",COUNTIF(B570:B577,"ㇾ")&gt;0),"分岐元設問の回答により、この設問は回答不要です","")</f>
        <v/>
      </c>
      <c r="G568" s="12" t="str">
        <f t="shared" si="14"/>
        <v/>
      </c>
    </row>
    <row r="569" spans="1:7" ht="16.5" thickBot="1" x14ac:dyDescent="0.45">
      <c r="A569" s="13"/>
      <c r="B569" s="73"/>
      <c r="C569" s="73"/>
      <c r="D569" s="73"/>
      <c r="G569" s="12" t="str">
        <f t="shared" si="14"/>
        <v/>
      </c>
    </row>
    <row r="570" spans="1:7" ht="15.75" customHeight="1" thickTop="1" x14ac:dyDescent="0.4">
      <c r="A570" s="13"/>
      <c r="B570" s="78"/>
      <c r="C570" s="16" t="s">
        <v>24</v>
      </c>
      <c r="D570" s="17" t="s">
        <v>281</v>
      </c>
      <c r="E570" s="18" t="s">
        <v>25</v>
      </c>
      <c r="F570" s="113" t="str">
        <f>IF(AND(B562&lt;&gt;"ㇾ",COUNTIF(B570:B577,"ㇾ")=0),"回答が選択されていません","")</f>
        <v>回答が選択されていません</v>
      </c>
      <c r="G570" s="12" t="str">
        <f t="shared" si="14"/>
        <v>○</v>
      </c>
    </row>
    <row r="571" spans="1:7" x14ac:dyDescent="0.4">
      <c r="B571" s="75"/>
      <c r="C571" s="19" t="s">
        <v>26</v>
      </c>
      <c r="D571" s="20" t="s">
        <v>282</v>
      </c>
      <c r="E571" s="18"/>
      <c r="F571" s="113" t="str">
        <f>IF(COUNTIF(B570:B577,"ㇾ")&gt;2,"2つより多く選択されています","")</f>
        <v/>
      </c>
      <c r="G571" s="12" t="str">
        <f t="shared" si="14"/>
        <v/>
      </c>
    </row>
    <row r="572" spans="1:7" x14ac:dyDescent="0.4">
      <c r="B572" s="75"/>
      <c r="C572" s="19" t="s">
        <v>27</v>
      </c>
      <c r="D572" s="20" t="s">
        <v>283</v>
      </c>
      <c r="E572" s="18"/>
      <c r="F572" s="113" t="str">
        <f>IF(AND(B576="ㇾ",COUNTIF(B570:B577,"ㇾ")&gt;1),"回答内容が矛盾しています","")</f>
        <v/>
      </c>
      <c r="G572" s="12" t="str">
        <f t="shared" si="14"/>
        <v/>
      </c>
    </row>
    <row r="573" spans="1:7" x14ac:dyDescent="0.4">
      <c r="B573" s="75"/>
      <c r="C573" s="19" t="s">
        <v>28</v>
      </c>
      <c r="D573" s="20" t="s">
        <v>284</v>
      </c>
      <c r="G573" s="12" t="str">
        <f t="shared" si="14"/>
        <v/>
      </c>
    </row>
    <row r="574" spans="1:7" x14ac:dyDescent="0.4">
      <c r="B574" s="75"/>
      <c r="C574" s="19" t="s">
        <v>29</v>
      </c>
      <c r="D574" s="20" t="s">
        <v>285</v>
      </c>
      <c r="G574" s="12" t="str">
        <f t="shared" si="14"/>
        <v/>
      </c>
    </row>
    <row r="575" spans="1:7" x14ac:dyDescent="0.4">
      <c r="B575" s="75"/>
      <c r="C575" s="19" t="s">
        <v>31</v>
      </c>
      <c r="D575" s="20" t="s">
        <v>286</v>
      </c>
      <c r="G575" s="12" t="str">
        <f t="shared" ref="G575:G666" si="15">IF(F575="","","○")</f>
        <v/>
      </c>
    </row>
    <row r="576" spans="1:7" x14ac:dyDescent="0.4">
      <c r="B576" s="75"/>
      <c r="C576" s="19" t="s">
        <v>33</v>
      </c>
      <c r="D576" s="20" t="s">
        <v>287</v>
      </c>
      <c r="G576" s="12" t="str">
        <f t="shared" si="15"/>
        <v/>
      </c>
    </row>
    <row r="577" spans="1:7" ht="16.5" thickBot="1" x14ac:dyDescent="0.45">
      <c r="B577" s="77"/>
      <c r="C577" s="21" t="s">
        <v>35</v>
      </c>
      <c r="D577" s="22" t="s">
        <v>40</v>
      </c>
      <c r="G577" s="12" t="str">
        <f t="shared" si="15"/>
        <v/>
      </c>
    </row>
    <row r="578" spans="1:7" ht="16.5" thickTop="1" x14ac:dyDescent="0.4">
      <c r="B578" s="9"/>
      <c r="G578" s="12" t="str">
        <f t="shared" si="15"/>
        <v/>
      </c>
    </row>
    <row r="579" spans="1:7" ht="16.5" thickBot="1" x14ac:dyDescent="0.45">
      <c r="B579" s="51" t="s">
        <v>41</v>
      </c>
      <c r="G579" s="12" t="str">
        <f t="shared" si="15"/>
        <v/>
      </c>
    </row>
    <row r="580" spans="1:7" x14ac:dyDescent="0.4">
      <c r="B580" s="199"/>
      <c r="C580" s="200"/>
      <c r="D580" s="201"/>
      <c r="F580" s="113" t="str">
        <f>IF(AND(B580&lt;&gt;"",B577&lt;&gt;"ㇾ"),"「その他」が選択されていません","")</f>
        <v/>
      </c>
      <c r="G580" s="12" t="str">
        <f t="shared" si="15"/>
        <v/>
      </c>
    </row>
    <row r="581" spans="1:7" x14ac:dyDescent="0.4">
      <c r="B581" s="202"/>
      <c r="C581" s="203"/>
      <c r="D581" s="204"/>
      <c r="F581" s="113" t="str">
        <f>IF(AND(B580="",B577="ㇾ"),"「その他　記入欄」にコメントを記入してください","")</f>
        <v/>
      </c>
      <c r="G581" s="12" t="str">
        <f t="shared" si="15"/>
        <v/>
      </c>
    </row>
    <row r="582" spans="1:7" ht="16.5" thickBot="1" x14ac:dyDescent="0.45">
      <c r="B582" s="205"/>
      <c r="C582" s="206"/>
      <c r="D582" s="207"/>
      <c r="G582" s="12" t="str">
        <f t="shared" si="15"/>
        <v/>
      </c>
    </row>
    <row r="583" spans="1:7" x14ac:dyDescent="0.4">
      <c r="G583" s="12" t="str">
        <f t="shared" si="15"/>
        <v/>
      </c>
    </row>
    <row r="584" spans="1:7" x14ac:dyDescent="0.4">
      <c r="G584" s="12" t="str">
        <f t="shared" si="15"/>
        <v/>
      </c>
    </row>
    <row r="585" spans="1:7" x14ac:dyDescent="0.4">
      <c r="A585" s="13" t="s">
        <v>90</v>
      </c>
      <c r="B585" s="198" t="s">
        <v>288</v>
      </c>
      <c r="C585" s="198"/>
      <c r="D585" s="198"/>
      <c r="G585" s="12" t="str">
        <f t="shared" si="15"/>
        <v/>
      </c>
    </row>
    <row r="586" spans="1:7" ht="14.25" customHeight="1" thickBot="1" x14ac:dyDescent="0.45">
      <c r="A586" s="13"/>
      <c r="B586" s="73"/>
      <c r="C586" s="73"/>
      <c r="D586" s="73"/>
      <c r="G586" s="12" t="str">
        <f t="shared" si="15"/>
        <v/>
      </c>
    </row>
    <row r="587" spans="1:7" ht="15.75" customHeight="1" thickTop="1" x14ac:dyDescent="0.4">
      <c r="A587" s="13"/>
      <c r="B587" s="78"/>
      <c r="C587" s="16" t="s">
        <v>44</v>
      </c>
      <c r="D587" s="17" t="s">
        <v>289</v>
      </c>
      <c r="E587" s="18" t="s">
        <v>25</v>
      </c>
      <c r="F587" s="113" t="str">
        <f>IF(COUNTIF(B587:B595,"ㇾ")=0,"回答が選択されていません","")</f>
        <v>回答が選択されていません</v>
      </c>
      <c r="G587" s="12" t="str">
        <f t="shared" si="15"/>
        <v>○</v>
      </c>
    </row>
    <row r="588" spans="1:7" x14ac:dyDescent="0.4">
      <c r="B588" s="75"/>
      <c r="C588" s="19" t="s">
        <v>46</v>
      </c>
      <c r="D588" s="20" t="s">
        <v>290</v>
      </c>
      <c r="E588" s="18"/>
      <c r="G588" s="12" t="str">
        <f t="shared" si="15"/>
        <v/>
      </c>
    </row>
    <row r="589" spans="1:7" x14ac:dyDescent="0.4">
      <c r="B589" s="75"/>
      <c r="C589" s="19" t="s">
        <v>47</v>
      </c>
      <c r="D589" s="20" t="s">
        <v>291</v>
      </c>
      <c r="E589" s="18"/>
      <c r="F589" s="113" t="str">
        <f>IF(AND(B595="ㇾ",COUNTIF(B587:B595,"ㇾ")&gt;1),"回答内容が矛盾しています","")</f>
        <v/>
      </c>
      <c r="G589" s="12" t="str">
        <f t="shared" si="15"/>
        <v/>
      </c>
    </row>
    <row r="590" spans="1:7" x14ac:dyDescent="0.4">
      <c r="B590" s="75"/>
      <c r="C590" s="19" t="s">
        <v>49</v>
      </c>
      <c r="D590" s="20" t="s">
        <v>292</v>
      </c>
      <c r="E590" s="18"/>
      <c r="G590" s="12" t="str">
        <f t="shared" si="15"/>
        <v/>
      </c>
    </row>
    <row r="591" spans="1:7" x14ac:dyDescent="0.4">
      <c r="B591" s="75"/>
      <c r="C591" s="19" t="s">
        <v>51</v>
      </c>
      <c r="D591" s="20" t="s">
        <v>293</v>
      </c>
      <c r="E591" s="18"/>
      <c r="G591" s="12" t="str">
        <f t="shared" si="15"/>
        <v/>
      </c>
    </row>
    <row r="592" spans="1:7" x14ac:dyDescent="0.4">
      <c r="B592" s="75"/>
      <c r="C592" s="19" t="s">
        <v>53</v>
      </c>
      <c r="D592" s="20" t="s">
        <v>294</v>
      </c>
      <c r="E592" s="18"/>
      <c r="G592" s="12" t="str">
        <f t="shared" si="15"/>
        <v/>
      </c>
    </row>
    <row r="593" spans="1:7" x14ac:dyDescent="0.4">
      <c r="B593" s="75"/>
      <c r="C593" s="19" t="s">
        <v>55</v>
      </c>
      <c r="D593" s="20" t="s">
        <v>295</v>
      </c>
      <c r="E593" s="18"/>
      <c r="G593" s="12" t="str">
        <f t="shared" si="15"/>
        <v/>
      </c>
    </row>
    <row r="594" spans="1:7" x14ac:dyDescent="0.4">
      <c r="B594" s="75"/>
      <c r="C594" s="19" t="s">
        <v>57</v>
      </c>
      <c r="D594" s="20" t="s">
        <v>63</v>
      </c>
      <c r="E594" s="18"/>
      <c r="G594" s="12" t="str">
        <f t="shared" si="15"/>
        <v/>
      </c>
    </row>
    <row r="595" spans="1:7" ht="15.75" customHeight="1" thickBot="1" x14ac:dyDescent="0.45">
      <c r="B595" s="77"/>
      <c r="C595" s="21" t="s">
        <v>59</v>
      </c>
      <c r="D595" s="22" t="s">
        <v>296</v>
      </c>
      <c r="G595" s="12" t="str">
        <f t="shared" si="15"/>
        <v/>
      </c>
    </row>
    <row r="596" spans="1:7" ht="16.5" thickTop="1" x14ac:dyDescent="0.4">
      <c r="B596" s="9"/>
      <c r="G596" s="12" t="str">
        <f t="shared" si="15"/>
        <v/>
      </c>
    </row>
    <row r="597" spans="1:7" ht="16.5" thickBot="1" x14ac:dyDescent="0.45">
      <c r="B597" s="51" t="s">
        <v>41</v>
      </c>
      <c r="G597" s="12" t="str">
        <f t="shared" si="15"/>
        <v/>
      </c>
    </row>
    <row r="598" spans="1:7" x14ac:dyDescent="0.4">
      <c r="B598" s="199"/>
      <c r="C598" s="200"/>
      <c r="D598" s="201"/>
      <c r="F598" s="113" t="str">
        <f>IF(AND(B598&lt;&gt;"",B594&lt;&gt;"ㇾ"),"「その他」が選択されていません","")</f>
        <v/>
      </c>
      <c r="G598" s="12" t="str">
        <f t="shared" si="15"/>
        <v/>
      </c>
    </row>
    <row r="599" spans="1:7" x14ac:dyDescent="0.4">
      <c r="B599" s="202"/>
      <c r="C599" s="203"/>
      <c r="D599" s="204"/>
      <c r="F599" s="113" t="str">
        <f>IF(AND(B598="",B594="ㇾ"),"「その他　記入欄」にコメントを記入してください","")</f>
        <v/>
      </c>
      <c r="G599" s="12" t="str">
        <f t="shared" si="15"/>
        <v/>
      </c>
    </row>
    <row r="600" spans="1:7" ht="16.5" thickBot="1" x14ac:dyDescent="0.45">
      <c r="B600" s="205"/>
      <c r="C600" s="206"/>
      <c r="D600" s="207"/>
      <c r="G600" s="12" t="str">
        <f t="shared" si="15"/>
        <v/>
      </c>
    </row>
    <row r="601" spans="1:7" x14ac:dyDescent="0.4">
      <c r="G601" s="12" t="str">
        <f t="shared" si="15"/>
        <v/>
      </c>
    </row>
    <row r="603" spans="1:7" ht="36" customHeight="1" x14ac:dyDescent="0.4">
      <c r="A603" s="101" t="s">
        <v>95</v>
      </c>
      <c r="B603" s="211" t="s">
        <v>539</v>
      </c>
      <c r="C603" s="211"/>
      <c r="D603" s="211"/>
    </row>
    <row r="604" spans="1:7" ht="16.5" thickBot="1" x14ac:dyDescent="0.45">
      <c r="A604" s="101"/>
      <c r="B604" s="109"/>
      <c r="C604" s="109"/>
      <c r="D604" s="109"/>
    </row>
    <row r="605" spans="1:7" ht="16.5" thickTop="1" x14ac:dyDescent="0.4">
      <c r="A605" s="101"/>
      <c r="B605" s="118"/>
      <c r="C605" s="105" t="s">
        <v>44</v>
      </c>
      <c r="D605" s="106" t="s">
        <v>488</v>
      </c>
    </row>
    <row r="606" spans="1:7" x14ac:dyDescent="0.4">
      <c r="A606" s="104"/>
      <c r="B606" s="119"/>
      <c r="C606" s="98" t="s">
        <v>46</v>
      </c>
      <c r="D606" s="99" t="s">
        <v>489</v>
      </c>
    </row>
    <row r="607" spans="1:7" x14ac:dyDescent="0.4">
      <c r="A607" s="104"/>
      <c r="B607" s="123"/>
      <c r="C607" s="110" t="s">
        <v>47</v>
      </c>
      <c r="D607" s="111" t="s">
        <v>490</v>
      </c>
    </row>
    <row r="608" spans="1:7" x14ac:dyDescent="0.4">
      <c r="A608" s="104"/>
      <c r="B608" s="123"/>
      <c r="C608" s="110" t="s">
        <v>404</v>
      </c>
      <c r="D608" s="111" t="s">
        <v>498</v>
      </c>
    </row>
    <row r="609" spans="1:8" ht="16.5" thickBot="1" x14ac:dyDescent="0.45">
      <c r="A609" s="104"/>
      <c r="B609" s="120"/>
      <c r="C609" s="107" t="s">
        <v>405</v>
      </c>
      <c r="D609" s="108" t="s">
        <v>491</v>
      </c>
    </row>
    <row r="610" spans="1:8" ht="16.5" thickTop="1" x14ac:dyDescent="0.4">
      <c r="A610" s="104"/>
      <c r="B610" s="112"/>
      <c r="C610" s="103"/>
      <c r="D610" s="104"/>
    </row>
    <row r="611" spans="1:8" x14ac:dyDescent="0.4">
      <c r="G611" s="12" t="str">
        <f t="shared" si="15"/>
        <v/>
      </c>
    </row>
    <row r="612" spans="1:8" ht="20.25" customHeight="1" x14ac:dyDescent="0.4">
      <c r="A612" s="13" t="s">
        <v>106</v>
      </c>
      <c r="B612" s="198" t="s">
        <v>482</v>
      </c>
      <c r="C612" s="198"/>
      <c r="D612" s="198"/>
      <c r="G612" s="12" t="str">
        <f t="shared" si="15"/>
        <v/>
      </c>
    </row>
    <row r="613" spans="1:8" ht="14.25" customHeight="1" thickBot="1" x14ac:dyDescent="0.45">
      <c r="A613" s="13"/>
      <c r="B613" s="73"/>
      <c r="C613" s="73"/>
      <c r="D613" s="73"/>
      <c r="G613" s="12" t="str">
        <f t="shared" si="15"/>
        <v/>
      </c>
    </row>
    <row r="614" spans="1:8" ht="16.5" thickTop="1" x14ac:dyDescent="0.4">
      <c r="A614" s="13"/>
      <c r="B614" s="78"/>
      <c r="C614" s="16" t="s">
        <v>44</v>
      </c>
      <c r="D614" s="17" t="s">
        <v>298</v>
      </c>
      <c r="E614" s="18" t="s">
        <v>25</v>
      </c>
      <c r="F614" s="113" t="str">
        <f>IF(COUNTIF(B614:B619,"ㇾ")=0,"回答が選択されていません","")</f>
        <v>回答が選択されていません</v>
      </c>
      <c r="G614" s="12" t="str">
        <f t="shared" si="15"/>
        <v>○</v>
      </c>
    </row>
    <row r="615" spans="1:8" x14ac:dyDescent="0.4">
      <c r="A615" s="13"/>
      <c r="B615" s="79"/>
      <c r="C615" s="80" t="s">
        <v>46</v>
      </c>
      <c r="D615" s="35" t="s">
        <v>299</v>
      </c>
      <c r="E615" s="18"/>
    </row>
    <row r="616" spans="1:8" x14ac:dyDescent="0.4">
      <c r="B616" s="75"/>
      <c r="C616" s="19" t="s">
        <v>47</v>
      </c>
      <c r="D616" s="20" t="s">
        <v>300</v>
      </c>
      <c r="E616" s="18"/>
      <c r="F616" s="113" t="str">
        <f>IF(COUNTIF(B614:B619,"ㇾ")&gt;1,"1つより多く選択されています","")</f>
        <v/>
      </c>
      <c r="G616" s="12" t="str">
        <f t="shared" si="15"/>
        <v/>
      </c>
    </row>
    <row r="617" spans="1:8" x14ac:dyDescent="0.4">
      <c r="B617" s="76"/>
      <c r="C617" s="33" t="s">
        <v>49</v>
      </c>
      <c r="D617" s="34" t="s">
        <v>301</v>
      </c>
      <c r="E617" s="18"/>
      <c r="G617" s="12" t="str">
        <f t="shared" si="15"/>
        <v/>
      </c>
    </row>
    <row r="618" spans="1:8" x14ac:dyDescent="0.4">
      <c r="B618" s="76"/>
      <c r="C618" s="33" t="s">
        <v>51</v>
      </c>
      <c r="D618" s="34" t="s">
        <v>302</v>
      </c>
      <c r="E618" s="18"/>
      <c r="G618" s="12" t="str">
        <f t="shared" si="15"/>
        <v/>
      </c>
    </row>
    <row r="619" spans="1:8" ht="15.75" customHeight="1" thickBot="1" x14ac:dyDescent="0.45">
      <c r="B619" s="77"/>
      <c r="C619" s="21" t="s">
        <v>231</v>
      </c>
      <c r="D619" s="22" t="s">
        <v>303</v>
      </c>
      <c r="G619" s="12" t="str">
        <f t="shared" si="15"/>
        <v/>
      </c>
    </row>
    <row r="620" spans="1:8" ht="16.5" thickTop="1" x14ac:dyDescent="0.4">
      <c r="G620" s="12" t="str">
        <f t="shared" si="15"/>
        <v/>
      </c>
    </row>
    <row r="621" spans="1:8" x14ac:dyDescent="0.4">
      <c r="F621" s="45"/>
      <c r="G621" s="12" t="str">
        <f t="shared" si="15"/>
        <v/>
      </c>
    </row>
    <row r="622" spans="1:8" x14ac:dyDescent="0.4">
      <c r="A622" s="13" t="s">
        <v>76</v>
      </c>
      <c r="B622" s="198" t="s">
        <v>306</v>
      </c>
      <c r="C622" s="198"/>
      <c r="D622" s="198"/>
      <c r="F622" s="45"/>
      <c r="G622" s="10"/>
      <c r="H622" s="138"/>
    </row>
    <row r="623" spans="1:8" ht="16.5" customHeight="1" x14ac:dyDescent="0.4">
      <c r="A623" s="13"/>
      <c r="B623" s="198" t="s">
        <v>307</v>
      </c>
      <c r="C623" s="198"/>
      <c r="D623" s="198"/>
      <c r="F623" s="45"/>
      <c r="G623" s="10"/>
      <c r="H623" s="138"/>
    </row>
    <row r="624" spans="1:8" ht="16.5" customHeight="1" thickBot="1" x14ac:dyDescent="0.45">
      <c r="A624" s="13"/>
      <c r="B624" s="114"/>
      <c r="C624" s="114"/>
      <c r="D624" s="114"/>
      <c r="F624" s="45"/>
      <c r="G624" s="10"/>
      <c r="H624" s="138"/>
    </row>
    <row r="625" spans="1:8" x14ac:dyDescent="0.4">
      <c r="A625" s="13"/>
      <c r="B625" s="139"/>
      <c r="C625" s="16" t="s">
        <v>24</v>
      </c>
      <c r="D625" s="17" t="s">
        <v>308</v>
      </c>
      <c r="F625" s="45"/>
      <c r="G625" s="10"/>
      <c r="H625" s="138"/>
    </row>
    <row r="626" spans="1:8" x14ac:dyDescent="0.4">
      <c r="A626" s="13"/>
      <c r="B626" s="140"/>
      <c r="C626" s="19" t="s">
        <v>26</v>
      </c>
      <c r="D626" s="34" t="s">
        <v>309</v>
      </c>
      <c r="F626" s="45"/>
      <c r="G626" s="10"/>
      <c r="H626" s="138"/>
    </row>
    <row r="627" spans="1:8" x14ac:dyDescent="0.4">
      <c r="A627" s="13"/>
      <c r="B627" s="140"/>
      <c r="C627" s="19" t="s">
        <v>27</v>
      </c>
      <c r="D627" s="20" t="s">
        <v>310</v>
      </c>
      <c r="F627" s="45"/>
      <c r="G627" s="10"/>
      <c r="H627" s="138"/>
    </row>
    <row r="628" spans="1:8" x14ac:dyDescent="0.4">
      <c r="B628" s="140"/>
      <c r="C628" s="80" t="s">
        <v>28</v>
      </c>
      <c r="D628" s="35" t="s">
        <v>311</v>
      </c>
      <c r="F628" s="45"/>
      <c r="G628" s="10"/>
    </row>
    <row r="629" spans="1:8" x14ac:dyDescent="0.4">
      <c r="B629" s="140"/>
      <c r="C629" s="33" t="s">
        <v>29</v>
      </c>
      <c r="D629" s="20" t="s">
        <v>312</v>
      </c>
      <c r="F629" s="45"/>
      <c r="G629" s="10"/>
    </row>
    <row r="630" spans="1:8" x14ac:dyDescent="0.4">
      <c r="B630" s="141"/>
      <c r="C630" s="33" t="s">
        <v>31</v>
      </c>
      <c r="D630" s="34" t="s">
        <v>313</v>
      </c>
      <c r="F630" s="45"/>
      <c r="G630" s="10"/>
    </row>
    <row r="631" spans="1:8" x14ac:dyDescent="0.4">
      <c r="B631" s="142"/>
      <c r="C631" s="33" t="s">
        <v>33</v>
      </c>
      <c r="D631" s="34" t="s">
        <v>314</v>
      </c>
      <c r="F631" s="45"/>
      <c r="G631" s="10"/>
    </row>
    <row r="632" spans="1:8" x14ac:dyDescent="0.4">
      <c r="B632" s="142"/>
      <c r="C632" s="33" t="s">
        <v>35</v>
      </c>
      <c r="D632" s="34" t="s">
        <v>315</v>
      </c>
      <c r="F632" s="45"/>
      <c r="G632" s="10"/>
    </row>
    <row r="633" spans="1:8" ht="16.5" thickBot="1" x14ac:dyDescent="0.45">
      <c r="B633" s="143"/>
      <c r="C633" s="21" t="s">
        <v>84</v>
      </c>
      <c r="D633" s="22" t="s">
        <v>316</v>
      </c>
      <c r="F633" s="45"/>
      <c r="G633" s="10"/>
    </row>
    <row r="634" spans="1:8" x14ac:dyDescent="0.4">
      <c r="B634" s="82"/>
      <c r="D634" s="51"/>
      <c r="F634" s="45"/>
      <c r="G634" s="10"/>
    </row>
    <row r="635" spans="1:8" ht="16.5" thickBot="1" x14ac:dyDescent="0.45">
      <c r="B635" s="51" t="s">
        <v>41</v>
      </c>
      <c r="G635" s="10" t="str">
        <f t="shared" ref="G635:G638" si="16">IF(F635="","","○")</f>
        <v/>
      </c>
    </row>
    <row r="636" spans="1:8" x14ac:dyDescent="0.4">
      <c r="B636" s="199"/>
      <c r="C636" s="200"/>
      <c r="D636" s="201"/>
      <c r="F636" s="113" t="str">
        <f>IF(AND(B636&lt;&gt;"",B633&lt;&gt;"ㇾ"),"「その他」が選択されていません","")</f>
        <v/>
      </c>
      <c r="G636" s="10" t="str">
        <f t="shared" si="16"/>
        <v/>
      </c>
    </row>
    <row r="637" spans="1:8" x14ac:dyDescent="0.4">
      <c r="B637" s="202"/>
      <c r="C637" s="203"/>
      <c r="D637" s="204"/>
      <c r="F637" s="113" t="str">
        <f>IF(AND(B636="",B633="ㇾ"),"「その他　記入欄」にコメントを記入してください","")</f>
        <v/>
      </c>
      <c r="G637" s="10" t="str">
        <f t="shared" si="16"/>
        <v/>
      </c>
    </row>
    <row r="638" spans="1:8" ht="16.5" thickBot="1" x14ac:dyDescent="0.45">
      <c r="B638" s="205"/>
      <c r="C638" s="206"/>
      <c r="D638" s="207"/>
      <c r="G638" s="10" t="str">
        <f t="shared" si="16"/>
        <v/>
      </c>
    </row>
    <row r="639" spans="1:8" x14ac:dyDescent="0.4">
      <c r="B639" s="72"/>
      <c r="C639" s="72"/>
      <c r="D639" s="72"/>
      <c r="G639" s="10"/>
    </row>
    <row r="640" spans="1:8" x14ac:dyDescent="0.4">
      <c r="B640" s="82"/>
      <c r="D640" s="51"/>
      <c r="F640" s="45"/>
      <c r="G640" s="10"/>
    </row>
    <row r="641" spans="1:7" x14ac:dyDescent="0.4">
      <c r="A641" s="13" t="s">
        <v>297</v>
      </c>
      <c r="B641" s="198" t="s">
        <v>387</v>
      </c>
      <c r="C641" s="198"/>
      <c r="D641" s="198"/>
      <c r="F641" s="45"/>
      <c r="G641" s="10"/>
    </row>
    <row r="642" spans="1:7" x14ac:dyDescent="0.4">
      <c r="B642" s="198" t="s">
        <v>307</v>
      </c>
      <c r="C642" s="198"/>
      <c r="D642" s="198"/>
      <c r="F642" s="45"/>
      <c r="G642" s="10"/>
    </row>
    <row r="643" spans="1:7" ht="16.5" thickBot="1" x14ac:dyDescent="0.45">
      <c r="B643" s="114"/>
      <c r="C643" s="114"/>
      <c r="D643" s="114"/>
      <c r="F643" s="45"/>
      <c r="G643" s="10"/>
    </row>
    <row r="644" spans="1:7" x14ac:dyDescent="0.4">
      <c r="B644" s="139"/>
      <c r="C644" s="16" t="s">
        <v>24</v>
      </c>
      <c r="D644" s="17" t="s">
        <v>388</v>
      </c>
      <c r="F644" s="45"/>
      <c r="G644" s="10"/>
    </row>
    <row r="645" spans="1:7" x14ac:dyDescent="0.4">
      <c r="B645" s="140"/>
      <c r="C645" s="19" t="s">
        <v>26</v>
      </c>
      <c r="D645" s="34" t="s">
        <v>389</v>
      </c>
      <c r="F645" s="45"/>
      <c r="G645" s="10"/>
    </row>
    <row r="646" spans="1:7" x14ac:dyDescent="0.4">
      <c r="B646" s="140"/>
      <c r="C646" s="19" t="s">
        <v>27</v>
      </c>
      <c r="D646" s="20" t="s">
        <v>390</v>
      </c>
      <c r="F646" s="45"/>
      <c r="G646" s="10"/>
    </row>
    <row r="647" spans="1:7" x14ac:dyDescent="0.4">
      <c r="B647" s="140"/>
      <c r="C647" s="80" t="s">
        <v>28</v>
      </c>
      <c r="D647" s="35" t="s">
        <v>391</v>
      </c>
      <c r="F647" s="45"/>
      <c r="G647" s="10"/>
    </row>
    <row r="648" spans="1:7" x14ac:dyDescent="0.4">
      <c r="B648" s="140"/>
      <c r="C648" s="33" t="s">
        <v>29</v>
      </c>
      <c r="D648" s="20" t="s">
        <v>392</v>
      </c>
      <c r="F648" s="45"/>
      <c r="G648" s="10"/>
    </row>
    <row r="649" spans="1:7" x14ac:dyDescent="0.4">
      <c r="B649" s="141"/>
      <c r="C649" s="33" t="s">
        <v>31</v>
      </c>
      <c r="D649" s="34" t="s">
        <v>393</v>
      </c>
      <c r="F649" s="45"/>
      <c r="G649" s="10"/>
    </row>
    <row r="650" spans="1:7" x14ac:dyDescent="0.4">
      <c r="B650" s="142"/>
      <c r="C650" s="33" t="s">
        <v>33</v>
      </c>
      <c r="D650" s="34" t="s">
        <v>394</v>
      </c>
      <c r="F650" s="45"/>
      <c r="G650" s="10"/>
    </row>
    <row r="651" spans="1:7" ht="16.5" thickBot="1" x14ac:dyDescent="0.45">
      <c r="B651" s="143"/>
      <c r="C651" s="21" t="s">
        <v>35</v>
      </c>
      <c r="D651" s="22" t="s">
        <v>316</v>
      </c>
      <c r="F651" s="45"/>
      <c r="G651" s="10"/>
    </row>
    <row r="652" spans="1:7" ht="18.75" x14ac:dyDescent="0.4">
      <c r="B652" s="81"/>
      <c r="C652" s="81"/>
      <c r="D652" s="81"/>
      <c r="F652" s="45"/>
      <c r="G652" s="10"/>
    </row>
    <row r="653" spans="1:7" ht="16.5" thickBot="1" x14ac:dyDescent="0.45">
      <c r="B653" s="51" t="s">
        <v>41</v>
      </c>
      <c r="F653" s="45"/>
      <c r="G653" s="10"/>
    </row>
    <row r="654" spans="1:7" x14ac:dyDescent="0.4">
      <c r="B654" s="199"/>
      <c r="C654" s="200"/>
      <c r="D654" s="201"/>
      <c r="F654" s="45"/>
      <c r="G654" s="10"/>
    </row>
    <row r="655" spans="1:7" x14ac:dyDescent="0.4">
      <c r="B655" s="202"/>
      <c r="C655" s="203"/>
      <c r="D655" s="204"/>
      <c r="F655" s="45"/>
      <c r="G655" s="10"/>
    </row>
    <row r="656" spans="1:7" ht="16.5" thickBot="1" x14ac:dyDescent="0.45">
      <c r="B656" s="205"/>
      <c r="C656" s="206"/>
      <c r="D656" s="207"/>
      <c r="F656" s="45"/>
      <c r="G656" s="10"/>
    </row>
    <row r="657" spans="1:7" ht="18.75" x14ac:dyDescent="0.4">
      <c r="A657" s="37"/>
      <c r="B657" s="50"/>
      <c r="C657" s="50"/>
      <c r="D657" s="50"/>
      <c r="F657" s="45"/>
    </row>
    <row r="658" spans="1:7" ht="18.75" x14ac:dyDescent="0.4">
      <c r="A658" s="37"/>
      <c r="B658" s="50"/>
      <c r="C658" s="50"/>
      <c r="D658" s="50"/>
      <c r="F658" s="45"/>
    </row>
    <row r="659" spans="1:7" x14ac:dyDescent="0.4">
      <c r="A659" s="13" t="s">
        <v>304</v>
      </c>
      <c r="B659" s="198" t="s">
        <v>12</v>
      </c>
      <c r="C659" s="198"/>
      <c r="D659" s="198"/>
      <c r="G659" s="10" t="str">
        <f t="shared" si="15"/>
        <v/>
      </c>
    </row>
    <row r="660" spans="1:7" ht="16.5" thickBot="1" x14ac:dyDescent="0.45">
      <c r="A660" s="13"/>
      <c r="B660" s="73"/>
      <c r="C660" s="73"/>
      <c r="D660" s="73"/>
      <c r="G660" s="10" t="str">
        <f t="shared" si="15"/>
        <v/>
      </c>
    </row>
    <row r="661" spans="1:7" ht="15.75" customHeight="1" thickTop="1" x14ac:dyDescent="0.4">
      <c r="A661" s="13"/>
      <c r="B661" s="78"/>
      <c r="C661" s="16" t="s">
        <v>44</v>
      </c>
      <c r="D661" s="17" t="s">
        <v>320</v>
      </c>
      <c r="E661" s="18" t="s">
        <v>25</v>
      </c>
      <c r="F661" s="113" t="str">
        <f>IF(COUNTIF(B661:B672,"ㇾ")=0,"回答が選択されていません","")</f>
        <v>回答が選択されていません</v>
      </c>
      <c r="G661" s="10" t="str">
        <f t="shared" si="15"/>
        <v>○</v>
      </c>
    </row>
    <row r="662" spans="1:7" x14ac:dyDescent="0.4">
      <c r="B662" s="75"/>
      <c r="C662" s="19" t="s">
        <v>46</v>
      </c>
      <c r="D662" s="20" t="s">
        <v>463</v>
      </c>
      <c r="E662" s="18"/>
      <c r="F662" s="113" t="str">
        <f>IF(COUNTIF(B661:B672,"ㇾ")&gt;1,"1つより多く選択されています","")</f>
        <v/>
      </c>
      <c r="G662" s="10" t="str">
        <f t="shared" si="15"/>
        <v/>
      </c>
    </row>
    <row r="663" spans="1:7" x14ac:dyDescent="0.4">
      <c r="B663" s="76"/>
      <c r="C663" s="33" t="s">
        <v>47</v>
      </c>
      <c r="D663" s="34" t="s">
        <v>321</v>
      </c>
      <c r="E663" s="18"/>
      <c r="G663" s="10" t="str">
        <f t="shared" si="15"/>
        <v/>
      </c>
    </row>
    <row r="664" spans="1:7" x14ac:dyDescent="0.4">
      <c r="B664" s="76"/>
      <c r="C664" s="33" t="s">
        <v>49</v>
      </c>
      <c r="D664" s="34" t="s">
        <v>322</v>
      </c>
      <c r="E664" s="18"/>
      <c r="G664" s="10" t="str">
        <f t="shared" si="15"/>
        <v/>
      </c>
    </row>
    <row r="665" spans="1:7" x14ac:dyDescent="0.4">
      <c r="B665" s="76"/>
      <c r="C665" s="33" t="s">
        <v>51</v>
      </c>
      <c r="D665" s="34" t="s">
        <v>323</v>
      </c>
      <c r="E665" s="18"/>
      <c r="G665" s="10" t="str">
        <f t="shared" si="15"/>
        <v/>
      </c>
    </row>
    <row r="666" spans="1:7" x14ac:dyDescent="0.4">
      <c r="B666" s="76"/>
      <c r="C666" s="33" t="s">
        <v>53</v>
      </c>
      <c r="D666" s="34" t="s">
        <v>324</v>
      </c>
      <c r="E666" s="18"/>
      <c r="G666" s="10" t="str">
        <f t="shared" si="15"/>
        <v/>
      </c>
    </row>
    <row r="667" spans="1:7" x14ac:dyDescent="0.4">
      <c r="B667" s="76"/>
      <c r="C667" s="33" t="s">
        <v>55</v>
      </c>
      <c r="D667" s="34" t="s">
        <v>325</v>
      </c>
      <c r="E667" s="18"/>
      <c r="G667" s="10"/>
    </row>
    <row r="668" spans="1:7" x14ac:dyDescent="0.4">
      <c r="B668" s="76"/>
      <c r="C668" s="33" t="s">
        <v>57</v>
      </c>
      <c r="D668" s="34" t="s">
        <v>326</v>
      </c>
      <c r="E668" s="18"/>
      <c r="G668" s="10"/>
    </row>
    <row r="669" spans="1:7" x14ac:dyDescent="0.4">
      <c r="B669" s="76"/>
      <c r="C669" s="33" t="s">
        <v>59</v>
      </c>
      <c r="D669" s="34" t="s">
        <v>327</v>
      </c>
      <c r="E669" s="18"/>
      <c r="G669" s="10"/>
    </row>
    <row r="670" spans="1:7" x14ac:dyDescent="0.4">
      <c r="B670" s="76"/>
      <c r="C670" s="33" t="s">
        <v>61</v>
      </c>
      <c r="D670" s="34" t="s">
        <v>328</v>
      </c>
      <c r="E670" s="18"/>
      <c r="G670" s="10"/>
    </row>
    <row r="671" spans="1:7" x14ac:dyDescent="0.4">
      <c r="B671" s="76"/>
      <c r="C671" s="33" t="s">
        <v>74</v>
      </c>
      <c r="D671" s="34" t="s">
        <v>272</v>
      </c>
      <c r="E671" s="18"/>
      <c r="G671" s="10"/>
    </row>
    <row r="672" spans="1:7" ht="15.75" customHeight="1" thickBot="1" x14ac:dyDescent="0.45">
      <c r="B672" s="77"/>
      <c r="C672" s="21" t="s">
        <v>116</v>
      </c>
      <c r="D672" s="22" t="s">
        <v>319</v>
      </c>
      <c r="G672" s="10" t="str">
        <f t="shared" ref="G672:G739" si="17">IF(F672="","","○")</f>
        <v/>
      </c>
    </row>
    <row r="673" spans="1:7" ht="16.5" thickTop="1" x14ac:dyDescent="0.4">
      <c r="B673" s="51"/>
      <c r="G673" s="10"/>
    </row>
    <row r="674" spans="1:7" ht="16.5" thickBot="1" x14ac:dyDescent="0.45">
      <c r="B674" s="51" t="s">
        <v>41</v>
      </c>
      <c r="G674" s="10" t="str">
        <f t="shared" si="17"/>
        <v/>
      </c>
    </row>
    <row r="675" spans="1:7" x14ac:dyDescent="0.4">
      <c r="B675" s="199"/>
      <c r="C675" s="200"/>
      <c r="D675" s="201"/>
      <c r="F675" s="113" t="str">
        <f>IF(AND(B675&lt;&gt;"",B670&lt;&gt;"ㇾ"),"「その他」が選択されていません","")</f>
        <v/>
      </c>
      <c r="G675" s="10" t="str">
        <f t="shared" si="17"/>
        <v/>
      </c>
    </row>
    <row r="676" spans="1:7" x14ac:dyDescent="0.4">
      <c r="B676" s="202"/>
      <c r="C676" s="203"/>
      <c r="D676" s="204"/>
      <c r="F676" s="113" t="str">
        <f>IF(AND(B675="",B670="ㇾ"),"「その他　記入欄」にコメントを記入してください","")</f>
        <v/>
      </c>
      <c r="G676" s="10" t="str">
        <f t="shared" si="17"/>
        <v/>
      </c>
    </row>
    <row r="677" spans="1:7" ht="16.5" thickBot="1" x14ac:dyDescent="0.45">
      <c r="B677" s="205"/>
      <c r="C677" s="206"/>
      <c r="D677" s="207"/>
      <c r="G677" s="10" t="str">
        <f t="shared" si="17"/>
        <v/>
      </c>
    </row>
    <row r="678" spans="1:7" x14ac:dyDescent="0.4">
      <c r="G678" s="12" t="str">
        <f t="shared" si="17"/>
        <v/>
      </c>
    </row>
    <row r="679" spans="1:7" x14ac:dyDescent="0.4">
      <c r="B679" s="71"/>
      <c r="C679" s="71"/>
      <c r="D679" s="71"/>
    </row>
    <row r="680" spans="1:7" ht="30.75" customHeight="1" x14ac:dyDescent="0.4">
      <c r="A680" s="13" t="s">
        <v>317</v>
      </c>
      <c r="B680" s="198" t="s">
        <v>410</v>
      </c>
      <c r="C680" s="198"/>
      <c r="D680" s="198"/>
      <c r="G680" s="12" t="str">
        <f t="shared" ref="G680:G682" si="18">IF(F680="","","○")</f>
        <v/>
      </c>
    </row>
    <row r="681" spans="1:7" ht="16.5" thickBot="1" x14ac:dyDescent="0.45">
      <c r="A681" s="13"/>
      <c r="B681" s="73"/>
      <c r="C681" s="73"/>
      <c r="D681" s="73"/>
      <c r="G681" s="12" t="str">
        <f t="shared" si="18"/>
        <v/>
      </c>
    </row>
    <row r="682" spans="1:7" s="138" customFormat="1" ht="16.5" thickTop="1" x14ac:dyDescent="0.4">
      <c r="A682" s="13"/>
      <c r="B682" s="78"/>
      <c r="C682" s="16" t="s">
        <v>44</v>
      </c>
      <c r="D682" s="17" t="s">
        <v>411</v>
      </c>
      <c r="E682" s="70" t="s">
        <v>25</v>
      </c>
      <c r="F682" s="113" t="str">
        <f>IF(COUNTIF(B682:B685,"ㇾ")=0,"回答が選択されていません","")</f>
        <v>回答が選択されていません</v>
      </c>
      <c r="G682" s="12" t="str">
        <f t="shared" si="18"/>
        <v>○</v>
      </c>
    </row>
    <row r="683" spans="1:7" s="138" customFormat="1" x14ac:dyDescent="0.4">
      <c r="A683" s="13"/>
      <c r="B683" s="79"/>
      <c r="C683" s="80" t="s">
        <v>46</v>
      </c>
      <c r="D683" s="35" t="s">
        <v>412</v>
      </c>
      <c r="E683" s="70"/>
      <c r="F683" s="113"/>
      <c r="G683" s="12"/>
    </row>
    <row r="684" spans="1:7" s="138" customFormat="1" x14ac:dyDescent="0.4">
      <c r="A684" s="10"/>
      <c r="B684" s="75"/>
      <c r="C684" s="19" t="s">
        <v>47</v>
      </c>
      <c r="D684" s="35" t="s">
        <v>415</v>
      </c>
      <c r="E684" s="70"/>
      <c r="F684" s="113" t="str">
        <f>IF(COUNTIF(B682:B685,"ㇾ")&gt;1,"1つより多く選択されています","")</f>
        <v/>
      </c>
      <c r="G684" s="12" t="str">
        <f t="shared" ref="G684:G687" si="19">IF(F684="","","○")</f>
        <v/>
      </c>
    </row>
    <row r="685" spans="1:7" s="138" customFormat="1" ht="15.75" customHeight="1" thickBot="1" x14ac:dyDescent="0.45">
      <c r="A685" s="10"/>
      <c r="B685" s="77"/>
      <c r="C685" s="21" t="s">
        <v>407</v>
      </c>
      <c r="D685" s="22" t="s">
        <v>406</v>
      </c>
      <c r="E685" s="37"/>
      <c r="F685" s="113"/>
      <c r="G685" s="12" t="str">
        <f t="shared" si="19"/>
        <v/>
      </c>
    </row>
    <row r="686" spans="1:7" s="138" customFormat="1" ht="15.75" customHeight="1" thickTop="1" x14ac:dyDescent="0.4">
      <c r="A686" s="10"/>
      <c r="B686" s="10"/>
      <c r="C686" s="53"/>
      <c r="D686" s="54"/>
      <c r="E686" s="37"/>
      <c r="F686" s="113"/>
      <c r="G686" s="12"/>
    </row>
    <row r="687" spans="1:7" x14ac:dyDescent="0.4">
      <c r="B687" s="9"/>
      <c r="G687" s="12" t="str">
        <f t="shared" si="19"/>
        <v/>
      </c>
    </row>
    <row r="688" spans="1:7" s="138" customFormat="1" ht="15.75" customHeight="1" x14ac:dyDescent="0.4">
      <c r="A688" s="13" t="s">
        <v>318</v>
      </c>
      <c r="B688" s="198" t="s">
        <v>409</v>
      </c>
      <c r="C688" s="198"/>
      <c r="D688" s="198"/>
      <c r="E688" s="37"/>
      <c r="F688" s="113"/>
      <c r="G688" s="12" t="str">
        <f t="shared" ref="G688:G692" si="20">IF(F688="","","○")</f>
        <v/>
      </c>
    </row>
    <row r="689" spans="1:7" s="138" customFormat="1" ht="16.5" thickBot="1" x14ac:dyDescent="0.45">
      <c r="A689" s="13"/>
      <c r="B689" s="73"/>
      <c r="C689" s="73"/>
      <c r="D689" s="73"/>
      <c r="E689" s="37"/>
      <c r="F689" s="113"/>
      <c r="G689" s="12" t="str">
        <f t="shared" si="20"/>
        <v/>
      </c>
    </row>
    <row r="690" spans="1:7" s="138" customFormat="1" ht="15.75" customHeight="1" thickTop="1" x14ac:dyDescent="0.4">
      <c r="A690" s="13"/>
      <c r="B690" s="78"/>
      <c r="C690" s="16" t="s">
        <v>44</v>
      </c>
      <c r="D690" s="17" t="s">
        <v>416</v>
      </c>
      <c r="E690" s="70" t="s">
        <v>25</v>
      </c>
      <c r="F690" s="113" t="str">
        <f>IF(COUNTIF(B690:B700,"ㇾ")=0,"回答が選択されていません","")</f>
        <v>回答が選択されていません</v>
      </c>
      <c r="G690" s="12" t="str">
        <f t="shared" si="20"/>
        <v>○</v>
      </c>
    </row>
    <row r="691" spans="1:7" s="138" customFormat="1" ht="15.75" customHeight="1" x14ac:dyDescent="0.4">
      <c r="A691" s="13"/>
      <c r="B691" s="79"/>
      <c r="C691" s="19" t="s">
        <v>46</v>
      </c>
      <c r="D691" s="20" t="s">
        <v>417</v>
      </c>
      <c r="E691" s="70"/>
      <c r="F691" s="113"/>
      <c r="G691" s="12"/>
    </row>
    <row r="692" spans="1:7" s="138" customFormat="1" x14ac:dyDescent="0.4">
      <c r="A692" s="10"/>
      <c r="B692" s="75"/>
      <c r="C692" s="33" t="s">
        <v>403</v>
      </c>
      <c r="D692" s="34" t="s">
        <v>418</v>
      </c>
      <c r="E692" s="70"/>
      <c r="F692" s="113" t="str">
        <f>IF(COUNTIF(B690:B700,"ㇾ")&gt;1,"1つより多く選択されています","")</f>
        <v/>
      </c>
      <c r="G692" s="12" t="str">
        <f t="shared" si="20"/>
        <v/>
      </c>
    </row>
    <row r="693" spans="1:7" s="138" customFormat="1" x14ac:dyDescent="0.4">
      <c r="A693" s="10"/>
      <c r="B693" s="76"/>
      <c r="C693" s="33" t="s">
        <v>404</v>
      </c>
      <c r="D693" s="34" t="s">
        <v>419</v>
      </c>
      <c r="E693" s="70"/>
      <c r="F693" s="113"/>
      <c r="G693" s="12"/>
    </row>
    <row r="694" spans="1:7" s="138" customFormat="1" x14ac:dyDescent="0.4">
      <c r="A694" s="10"/>
      <c r="B694" s="76"/>
      <c r="C694" s="33" t="s">
        <v>405</v>
      </c>
      <c r="D694" s="34" t="s">
        <v>420</v>
      </c>
      <c r="E694" s="70"/>
      <c r="F694" s="113"/>
      <c r="G694" s="12"/>
    </row>
    <row r="695" spans="1:7" s="138" customFormat="1" x14ac:dyDescent="0.4">
      <c r="A695" s="10"/>
      <c r="B695" s="76"/>
      <c r="C695" s="33" t="s">
        <v>53</v>
      </c>
      <c r="D695" s="34" t="s">
        <v>421</v>
      </c>
      <c r="E695" s="70"/>
      <c r="F695" s="113"/>
      <c r="G695" s="12" t="str">
        <f t="shared" ref="G695" si="21">IF(F695="","","○")</f>
        <v/>
      </c>
    </row>
    <row r="696" spans="1:7" s="138" customFormat="1" x14ac:dyDescent="0.4">
      <c r="A696" s="10"/>
      <c r="B696" s="76"/>
      <c r="C696" s="33" t="s">
        <v>55</v>
      </c>
      <c r="D696" s="34" t="s">
        <v>422</v>
      </c>
      <c r="E696" s="70"/>
      <c r="F696" s="113"/>
      <c r="G696" s="12"/>
    </row>
    <row r="697" spans="1:7" s="138" customFormat="1" x14ac:dyDescent="0.4">
      <c r="A697" s="10"/>
      <c r="B697" s="76"/>
      <c r="C697" s="33" t="s">
        <v>57</v>
      </c>
      <c r="D697" s="34" t="s">
        <v>423</v>
      </c>
      <c r="E697" s="70"/>
      <c r="F697" s="113"/>
      <c r="G697" s="12" t="str">
        <f>IF(F697="","","○")</f>
        <v/>
      </c>
    </row>
    <row r="698" spans="1:7" s="138" customFormat="1" x14ac:dyDescent="0.4">
      <c r="A698" s="10"/>
      <c r="B698" s="76"/>
      <c r="C698" s="33" t="s">
        <v>59</v>
      </c>
      <c r="D698" s="34" t="s">
        <v>424</v>
      </c>
      <c r="E698" s="70"/>
      <c r="F698" s="113"/>
      <c r="G698" s="12" t="str">
        <f t="shared" ref="G698" si="22">IF(F698="","","○")</f>
        <v/>
      </c>
    </row>
    <row r="699" spans="1:7" s="138" customFormat="1" x14ac:dyDescent="0.4">
      <c r="A699" s="10"/>
      <c r="B699" s="76"/>
      <c r="C699" s="33" t="s">
        <v>61</v>
      </c>
      <c r="D699" s="34" t="s">
        <v>408</v>
      </c>
      <c r="E699" s="70"/>
      <c r="F699" s="113"/>
      <c r="G699" s="12"/>
    </row>
    <row r="700" spans="1:7" s="138" customFormat="1" ht="15.75" customHeight="1" thickBot="1" x14ac:dyDescent="0.45">
      <c r="A700" s="10"/>
      <c r="B700" s="77"/>
      <c r="C700" s="21" t="s">
        <v>413</v>
      </c>
      <c r="D700" s="22" t="s">
        <v>319</v>
      </c>
      <c r="E700" s="37"/>
      <c r="F700" s="113"/>
      <c r="G700" s="12" t="str">
        <f>IF(F700="","","○")</f>
        <v/>
      </c>
    </row>
    <row r="701" spans="1:7" s="138" customFormat="1" ht="16.5" thickTop="1" x14ac:dyDescent="0.4">
      <c r="A701" s="10"/>
      <c r="B701" s="51"/>
      <c r="C701" s="9"/>
      <c r="D701" s="10"/>
      <c r="E701" s="37"/>
      <c r="F701" s="113"/>
      <c r="G701" s="12"/>
    </row>
    <row r="702" spans="1:7" s="138" customFormat="1" ht="16.5" thickBot="1" x14ac:dyDescent="0.45">
      <c r="A702" s="10"/>
      <c r="B702" s="51" t="s">
        <v>41</v>
      </c>
      <c r="C702" s="9"/>
      <c r="D702" s="10"/>
      <c r="E702" s="37"/>
      <c r="F702" s="113"/>
      <c r="G702" s="12" t="str">
        <f>IF(F702="","","○")</f>
        <v/>
      </c>
    </row>
    <row r="703" spans="1:7" s="138" customFormat="1" x14ac:dyDescent="0.4">
      <c r="A703" s="10"/>
      <c r="B703" s="199"/>
      <c r="C703" s="200"/>
      <c r="D703" s="201"/>
      <c r="E703" s="37"/>
      <c r="F703" s="113" t="e">
        <f>IF(AND(B703&lt;&gt;"",#REF!&lt;&gt;"ㇾ"),"「その他」が選択されていません","")</f>
        <v>#REF!</v>
      </c>
      <c r="G703" s="12" t="e">
        <f>IF(F703="","","○")</f>
        <v>#REF!</v>
      </c>
    </row>
    <row r="704" spans="1:7" s="138" customFormat="1" x14ac:dyDescent="0.4">
      <c r="A704" s="10"/>
      <c r="B704" s="202"/>
      <c r="C704" s="203"/>
      <c r="D704" s="204"/>
      <c r="E704" s="37"/>
      <c r="F704" s="113" t="e">
        <f>IF(AND(B703="",#REF!="ㇾ"),"「その他　記入欄」にコメントを記入してください","")</f>
        <v>#REF!</v>
      </c>
      <c r="G704" s="12" t="e">
        <f>IF(F704="","","○")</f>
        <v>#REF!</v>
      </c>
    </row>
    <row r="705" spans="1:7" s="138" customFormat="1" ht="16.5" thickBot="1" x14ac:dyDescent="0.45">
      <c r="A705" s="10"/>
      <c r="B705" s="205"/>
      <c r="C705" s="206"/>
      <c r="D705" s="207"/>
      <c r="E705" s="37"/>
      <c r="F705" s="113"/>
      <c r="G705" s="12" t="str">
        <f>IF(F705="","","○")</f>
        <v/>
      </c>
    </row>
    <row r="706" spans="1:7" x14ac:dyDescent="0.4">
      <c r="B706" s="71"/>
      <c r="C706" s="71"/>
      <c r="D706" s="71"/>
    </row>
    <row r="707" spans="1:7" x14ac:dyDescent="0.4">
      <c r="B707" s="71"/>
      <c r="C707" s="71"/>
      <c r="D707" s="71"/>
    </row>
    <row r="708" spans="1:7" x14ac:dyDescent="0.4">
      <c r="A708" s="13" t="s">
        <v>414</v>
      </c>
      <c r="B708" s="198" t="s">
        <v>330</v>
      </c>
      <c r="C708" s="198"/>
      <c r="D708" s="198"/>
      <c r="G708" s="12" t="str">
        <f t="shared" si="17"/>
        <v/>
      </c>
    </row>
    <row r="709" spans="1:7" ht="16.5" thickBot="1" x14ac:dyDescent="0.45">
      <c r="A709" s="13"/>
      <c r="B709" s="73"/>
      <c r="C709" s="73"/>
      <c r="D709" s="73"/>
      <c r="G709" s="12" t="str">
        <f t="shared" si="17"/>
        <v/>
      </c>
    </row>
    <row r="710" spans="1:7" ht="15.75" customHeight="1" thickTop="1" x14ac:dyDescent="0.4">
      <c r="A710" s="13"/>
      <c r="B710" s="78"/>
      <c r="C710" s="83" t="s">
        <v>44</v>
      </c>
      <c r="D710" s="84" t="s">
        <v>331</v>
      </c>
      <c r="E710" s="18" t="s">
        <v>25</v>
      </c>
      <c r="F710" s="113" t="str">
        <f>IF(COUNTIF(B710:B716,"ㇾ")=0,"回答が選択されていません","")</f>
        <v>回答が選択されていません</v>
      </c>
      <c r="G710" s="12" t="str">
        <f t="shared" si="17"/>
        <v>○</v>
      </c>
    </row>
    <row r="711" spans="1:7" x14ac:dyDescent="0.4">
      <c r="B711" s="75"/>
      <c r="C711" s="19" t="s">
        <v>46</v>
      </c>
      <c r="D711" s="20" t="s">
        <v>332</v>
      </c>
      <c r="E711" s="18"/>
      <c r="F711" s="113" t="str">
        <f>IF(COUNTIF(B710:B716,"ㇾ")&gt;2,"2つより多く選択されています","")</f>
        <v/>
      </c>
      <c r="G711" s="12" t="str">
        <f t="shared" si="17"/>
        <v/>
      </c>
    </row>
    <row r="712" spans="1:7" x14ac:dyDescent="0.4">
      <c r="B712" s="75"/>
      <c r="C712" s="19" t="s">
        <v>47</v>
      </c>
      <c r="D712" s="20" t="s">
        <v>333</v>
      </c>
      <c r="E712" s="18"/>
      <c r="G712" s="12" t="str">
        <f t="shared" si="17"/>
        <v/>
      </c>
    </row>
    <row r="713" spans="1:7" x14ac:dyDescent="0.4">
      <c r="B713" s="75"/>
      <c r="C713" s="19" t="s">
        <v>49</v>
      </c>
      <c r="D713" s="20" t="s">
        <v>334</v>
      </c>
      <c r="G713" s="12" t="str">
        <f t="shared" si="17"/>
        <v/>
      </c>
    </row>
    <row r="714" spans="1:7" x14ac:dyDescent="0.4">
      <c r="B714" s="75"/>
      <c r="C714" s="19" t="s">
        <v>51</v>
      </c>
      <c r="D714" s="20" t="s">
        <v>335</v>
      </c>
      <c r="G714" s="12" t="str">
        <f t="shared" si="17"/>
        <v/>
      </c>
    </row>
    <row r="715" spans="1:7" x14ac:dyDescent="0.4">
      <c r="B715" s="76"/>
      <c r="C715" s="33" t="s">
        <v>231</v>
      </c>
      <c r="D715" s="34" t="s">
        <v>336</v>
      </c>
    </row>
    <row r="716" spans="1:7" ht="16.5" thickBot="1" x14ac:dyDescent="0.45">
      <c r="B716" s="77"/>
      <c r="C716" s="21" t="s">
        <v>233</v>
      </c>
      <c r="D716" s="22" t="s">
        <v>63</v>
      </c>
      <c r="G716" s="12" t="str">
        <f t="shared" si="17"/>
        <v/>
      </c>
    </row>
    <row r="717" spans="1:7" ht="16.5" thickTop="1" x14ac:dyDescent="0.4">
      <c r="B717" s="9"/>
      <c r="G717" s="12" t="str">
        <f t="shared" si="17"/>
        <v/>
      </c>
    </row>
    <row r="718" spans="1:7" ht="16.5" thickBot="1" x14ac:dyDescent="0.45">
      <c r="B718" s="51" t="s">
        <v>41</v>
      </c>
      <c r="G718" s="12" t="str">
        <f t="shared" si="17"/>
        <v/>
      </c>
    </row>
    <row r="719" spans="1:7" x14ac:dyDescent="0.4">
      <c r="B719" s="199"/>
      <c r="C719" s="200"/>
      <c r="D719" s="201"/>
      <c r="F719" s="113" t="str">
        <f>IF(AND(B719&lt;&gt;"",B716&lt;&gt;"ㇾ"),"「その他」が選択されていません","")</f>
        <v/>
      </c>
      <c r="G719" s="12" t="str">
        <f t="shared" si="17"/>
        <v/>
      </c>
    </row>
    <row r="720" spans="1:7" x14ac:dyDescent="0.4">
      <c r="B720" s="202"/>
      <c r="C720" s="203"/>
      <c r="D720" s="204"/>
      <c r="F720" s="113" t="str">
        <f>IF(AND(B719="",B716="ㇾ"),"「その他　記入欄」にコメントを記入してください","")</f>
        <v/>
      </c>
      <c r="G720" s="12" t="str">
        <f t="shared" si="17"/>
        <v/>
      </c>
    </row>
    <row r="721" spans="1:7" ht="16.5" thickBot="1" x14ac:dyDescent="0.45">
      <c r="B721" s="205"/>
      <c r="C721" s="206"/>
      <c r="D721" s="207"/>
      <c r="G721" s="12" t="str">
        <f t="shared" si="17"/>
        <v/>
      </c>
    </row>
    <row r="722" spans="1:7" x14ac:dyDescent="0.4">
      <c r="B722" s="9"/>
      <c r="G722" s="12" t="str">
        <f t="shared" si="17"/>
        <v/>
      </c>
    </row>
    <row r="723" spans="1:7" x14ac:dyDescent="0.4">
      <c r="B723" s="9"/>
      <c r="G723" s="12" t="str">
        <f t="shared" si="17"/>
        <v/>
      </c>
    </row>
    <row r="724" spans="1:7" x14ac:dyDescent="0.4">
      <c r="A724" s="13" t="s">
        <v>329</v>
      </c>
      <c r="B724" s="198" t="s">
        <v>483</v>
      </c>
      <c r="C724" s="198"/>
      <c r="D724" s="198"/>
      <c r="G724" s="12" t="str">
        <f t="shared" si="17"/>
        <v/>
      </c>
    </row>
    <row r="725" spans="1:7" ht="16.5" thickBot="1" x14ac:dyDescent="0.45">
      <c r="A725" s="13"/>
      <c r="B725" s="73"/>
      <c r="C725" s="73"/>
      <c r="D725" s="73"/>
      <c r="G725" s="12" t="str">
        <f t="shared" si="17"/>
        <v/>
      </c>
    </row>
    <row r="726" spans="1:7" ht="15.75" customHeight="1" thickTop="1" x14ac:dyDescent="0.4">
      <c r="A726" s="13"/>
      <c r="B726" s="78"/>
      <c r="C726" s="16" t="s">
        <v>44</v>
      </c>
      <c r="D726" s="17" t="s">
        <v>338</v>
      </c>
      <c r="E726" s="18" t="s">
        <v>25</v>
      </c>
      <c r="F726" s="113" t="str">
        <f>IF(COUNTIF(B726:B739,"ㇾ")=0,"回答が選択されていません","")</f>
        <v>回答が選択されていません</v>
      </c>
      <c r="G726" s="12" t="str">
        <f t="shared" si="17"/>
        <v>○</v>
      </c>
    </row>
    <row r="727" spans="1:7" x14ac:dyDescent="0.4">
      <c r="B727" s="75"/>
      <c r="C727" s="19" t="s">
        <v>46</v>
      </c>
      <c r="D727" s="20" t="s">
        <v>339</v>
      </c>
      <c r="E727" s="18"/>
      <c r="F727" s="113" t="str">
        <f>IF(COUNTIF(B726:B739,"ㇾ")&gt;3,"3つより多く選択されています","")</f>
        <v/>
      </c>
      <c r="G727" s="12" t="str">
        <f t="shared" si="17"/>
        <v/>
      </c>
    </row>
    <row r="728" spans="1:7" x14ac:dyDescent="0.4">
      <c r="B728" s="75"/>
      <c r="C728" s="19" t="s">
        <v>47</v>
      </c>
      <c r="D728" s="20" t="s">
        <v>340</v>
      </c>
      <c r="E728" s="18"/>
      <c r="F728" s="113" t="str">
        <f>IF(AND(B739="ㇾ",COUNTIF(B726:B739,"ㇾ")&gt;1),"回答内容が矛盾しています","")</f>
        <v/>
      </c>
      <c r="G728" s="12" t="str">
        <f t="shared" si="17"/>
        <v/>
      </c>
    </row>
    <row r="729" spans="1:7" x14ac:dyDescent="0.4">
      <c r="B729" s="75"/>
      <c r="C729" s="19" t="s">
        <v>49</v>
      </c>
      <c r="D729" s="20" t="s">
        <v>341</v>
      </c>
      <c r="E729" s="18"/>
      <c r="G729" s="12" t="str">
        <f t="shared" si="17"/>
        <v/>
      </c>
    </row>
    <row r="730" spans="1:7" x14ac:dyDescent="0.4">
      <c r="B730" s="75"/>
      <c r="C730" s="19" t="s">
        <v>51</v>
      </c>
      <c r="D730" s="20" t="s">
        <v>342</v>
      </c>
      <c r="E730" s="18"/>
    </row>
    <row r="731" spans="1:7" x14ac:dyDescent="0.4">
      <c r="B731" s="75"/>
      <c r="C731" s="19" t="s">
        <v>53</v>
      </c>
      <c r="D731" s="20" t="s">
        <v>343</v>
      </c>
      <c r="E731" s="18"/>
      <c r="G731" s="12" t="str">
        <f t="shared" si="17"/>
        <v/>
      </c>
    </row>
    <row r="732" spans="1:7" x14ac:dyDescent="0.4">
      <c r="B732" s="75"/>
      <c r="C732" s="19" t="s">
        <v>55</v>
      </c>
      <c r="D732" s="20" t="s">
        <v>344</v>
      </c>
      <c r="E732" s="18"/>
      <c r="G732" s="12" t="str">
        <f t="shared" si="17"/>
        <v/>
      </c>
    </row>
    <row r="733" spans="1:7" x14ac:dyDescent="0.4">
      <c r="B733" s="75"/>
      <c r="C733" s="19" t="s">
        <v>57</v>
      </c>
      <c r="D733" s="20" t="s">
        <v>345</v>
      </c>
      <c r="E733" s="18"/>
    </row>
    <row r="734" spans="1:7" x14ac:dyDescent="0.4">
      <c r="B734" s="75"/>
      <c r="C734" s="19" t="s">
        <v>59</v>
      </c>
      <c r="D734" s="20" t="s">
        <v>346</v>
      </c>
      <c r="E734" s="18"/>
      <c r="G734" s="12" t="str">
        <f t="shared" si="17"/>
        <v/>
      </c>
    </row>
    <row r="735" spans="1:7" x14ac:dyDescent="0.4">
      <c r="B735" s="75"/>
      <c r="C735" s="19" t="s">
        <v>61</v>
      </c>
      <c r="D735" s="20" t="s">
        <v>322</v>
      </c>
      <c r="E735" s="18"/>
      <c r="G735" s="12" t="str">
        <f t="shared" si="17"/>
        <v/>
      </c>
    </row>
    <row r="736" spans="1:7" x14ac:dyDescent="0.4">
      <c r="B736" s="75"/>
      <c r="C736" s="19" t="s">
        <v>74</v>
      </c>
      <c r="D736" s="20" t="s">
        <v>347</v>
      </c>
      <c r="E736" s="18"/>
      <c r="G736" s="12" t="str">
        <f t="shared" si="17"/>
        <v/>
      </c>
    </row>
    <row r="737" spans="1:7" x14ac:dyDescent="0.4">
      <c r="B737" s="75"/>
      <c r="C737" s="19" t="s">
        <v>116</v>
      </c>
      <c r="D737" s="20" t="s">
        <v>348</v>
      </c>
      <c r="G737" s="12" t="str">
        <f t="shared" si="17"/>
        <v/>
      </c>
    </row>
    <row r="738" spans="1:7" x14ac:dyDescent="0.4">
      <c r="B738" s="75"/>
      <c r="C738" s="19" t="s">
        <v>349</v>
      </c>
      <c r="D738" s="20" t="s">
        <v>63</v>
      </c>
      <c r="G738" s="12" t="str">
        <f t="shared" si="17"/>
        <v/>
      </c>
    </row>
    <row r="739" spans="1:7" ht="16.5" thickBot="1" x14ac:dyDescent="0.45">
      <c r="B739" s="77"/>
      <c r="C739" s="21" t="s">
        <v>350</v>
      </c>
      <c r="D739" s="22" t="s">
        <v>351</v>
      </c>
      <c r="G739" s="12" t="str">
        <f t="shared" si="17"/>
        <v/>
      </c>
    </row>
    <row r="740" spans="1:7" ht="16.5" thickTop="1" x14ac:dyDescent="0.4">
      <c r="B740" s="9"/>
    </row>
    <row r="741" spans="1:7" ht="16.5" thickBot="1" x14ac:dyDescent="0.45">
      <c r="B741" s="51" t="s">
        <v>41</v>
      </c>
      <c r="G741" s="12" t="str">
        <f t="shared" ref="G741:G744" si="23">IF(F741="","","○")</f>
        <v/>
      </c>
    </row>
    <row r="742" spans="1:7" x14ac:dyDescent="0.4">
      <c r="B742" s="199"/>
      <c r="C742" s="200"/>
      <c r="D742" s="201"/>
      <c r="F742" s="113" t="str">
        <f>IF(AND(B742&lt;&gt;"",B739&lt;&gt;"ㇾ"),"「その他」が選択されていません","")</f>
        <v/>
      </c>
      <c r="G742" s="12" t="str">
        <f t="shared" si="23"/>
        <v/>
      </c>
    </row>
    <row r="743" spans="1:7" x14ac:dyDescent="0.4">
      <c r="B743" s="202"/>
      <c r="C743" s="203"/>
      <c r="D743" s="204"/>
      <c r="F743" s="113" t="str">
        <f>IF(AND(B742="",B739="ㇾ"),"「その他　記入欄」にコメントを記入してください","")</f>
        <v/>
      </c>
      <c r="G743" s="12" t="str">
        <f t="shared" si="23"/>
        <v/>
      </c>
    </row>
    <row r="744" spans="1:7" ht="16.5" thickBot="1" x14ac:dyDescent="0.45">
      <c r="B744" s="205"/>
      <c r="C744" s="206"/>
      <c r="D744" s="207"/>
      <c r="G744" s="12" t="str">
        <f t="shared" si="23"/>
        <v/>
      </c>
    </row>
    <row r="745" spans="1:7" x14ac:dyDescent="0.4">
      <c r="B745" s="72"/>
      <c r="C745" s="72"/>
      <c r="D745" s="72"/>
    </row>
    <row r="746" spans="1:7" x14ac:dyDescent="0.4">
      <c r="B746" s="9"/>
    </row>
    <row r="747" spans="1:7" ht="36" customHeight="1" x14ac:dyDescent="0.4">
      <c r="A747" s="13" t="s">
        <v>337</v>
      </c>
      <c r="B747" s="198" t="s">
        <v>13</v>
      </c>
      <c r="C747" s="198"/>
      <c r="D747" s="198"/>
      <c r="G747" s="12" t="str">
        <f t="shared" ref="G747:G753" si="24">IF(F747="","","○")</f>
        <v/>
      </c>
    </row>
    <row r="748" spans="1:7" ht="16.5" thickBot="1" x14ac:dyDescent="0.45">
      <c r="A748" s="13"/>
      <c r="B748" s="73"/>
      <c r="C748" s="73"/>
      <c r="D748" s="73"/>
      <c r="G748" s="12" t="str">
        <f t="shared" si="24"/>
        <v/>
      </c>
    </row>
    <row r="749" spans="1:7" ht="15.75" customHeight="1" thickTop="1" x14ac:dyDescent="0.4">
      <c r="A749" s="13"/>
      <c r="B749" s="78"/>
      <c r="C749" s="16" t="s">
        <v>44</v>
      </c>
      <c r="D749" s="17" t="s">
        <v>353</v>
      </c>
      <c r="E749" s="18" t="s">
        <v>25</v>
      </c>
      <c r="F749" s="113" t="str">
        <f>IF(COUNTIF(B749:B753,"ㇾ")=0,"回答が選択されていません","")</f>
        <v>回答が選択されていません</v>
      </c>
      <c r="G749" s="12" t="str">
        <f t="shared" si="24"/>
        <v>○</v>
      </c>
    </row>
    <row r="750" spans="1:7" x14ac:dyDescent="0.4">
      <c r="B750" s="75"/>
      <c r="C750" s="19" t="s">
        <v>46</v>
      </c>
      <c r="D750" s="20" t="s">
        <v>354</v>
      </c>
      <c r="E750" s="18"/>
      <c r="F750" s="113" t="str">
        <f>IF(COUNTIF(B749:B753,"ㇾ")&gt;1,"1つより多く選択されています","")</f>
        <v/>
      </c>
      <c r="G750" s="12" t="str">
        <f t="shared" si="24"/>
        <v/>
      </c>
    </row>
    <row r="751" spans="1:7" x14ac:dyDescent="0.4">
      <c r="B751" s="76"/>
      <c r="C751" s="33" t="s">
        <v>47</v>
      </c>
      <c r="D751" s="34" t="s">
        <v>355</v>
      </c>
      <c r="E751" s="18"/>
      <c r="G751" s="12" t="str">
        <f t="shared" si="24"/>
        <v/>
      </c>
    </row>
    <row r="752" spans="1:7" x14ac:dyDescent="0.4">
      <c r="B752" s="76"/>
      <c r="C752" s="33" t="s">
        <v>49</v>
      </c>
      <c r="D752" s="34" t="s">
        <v>356</v>
      </c>
      <c r="E752" s="18"/>
      <c r="G752" s="12" t="str">
        <f t="shared" si="24"/>
        <v/>
      </c>
    </row>
    <row r="753" spans="1:7" ht="15.75" customHeight="1" thickBot="1" x14ac:dyDescent="0.45">
      <c r="B753" s="77"/>
      <c r="C753" s="21" t="s">
        <v>51</v>
      </c>
      <c r="D753" s="22" t="s">
        <v>357</v>
      </c>
      <c r="G753" s="12" t="str">
        <f t="shared" si="24"/>
        <v/>
      </c>
    </row>
    <row r="754" spans="1:7" ht="15.75" customHeight="1" thickTop="1" x14ac:dyDescent="0.4">
      <c r="B754" s="82"/>
      <c r="D754" s="51"/>
    </row>
    <row r="755" spans="1:7" ht="15.75" customHeight="1" x14ac:dyDescent="0.4">
      <c r="B755" s="82"/>
      <c r="D755" s="51"/>
    </row>
    <row r="756" spans="1:7" ht="34.5" customHeight="1" x14ac:dyDescent="0.4">
      <c r="A756" s="13" t="s">
        <v>352</v>
      </c>
      <c r="B756" s="198" t="s">
        <v>14</v>
      </c>
      <c r="C756" s="198"/>
      <c r="D756" s="198"/>
    </row>
    <row r="757" spans="1:7" ht="15.75" customHeight="1" thickBot="1" x14ac:dyDescent="0.45">
      <c r="A757" s="13"/>
      <c r="B757" s="73"/>
      <c r="C757" s="73"/>
      <c r="D757" s="73"/>
    </row>
    <row r="758" spans="1:7" ht="15.75" customHeight="1" thickTop="1" x14ac:dyDescent="0.4">
      <c r="B758" s="78"/>
      <c r="C758" s="16" t="s">
        <v>44</v>
      </c>
      <c r="D758" s="17" t="s">
        <v>359</v>
      </c>
    </row>
    <row r="759" spans="1:7" ht="15.75" customHeight="1" x14ac:dyDescent="0.4">
      <c r="B759" s="79"/>
      <c r="C759" s="19" t="s">
        <v>46</v>
      </c>
      <c r="D759" s="20" t="s">
        <v>360</v>
      </c>
    </row>
    <row r="760" spans="1:7" ht="15.75" customHeight="1" x14ac:dyDescent="0.4">
      <c r="B760" s="75"/>
      <c r="C760" s="33" t="s">
        <v>47</v>
      </c>
      <c r="D760" s="34" t="s">
        <v>361</v>
      </c>
    </row>
    <row r="761" spans="1:7" ht="15.75" customHeight="1" x14ac:dyDescent="0.4">
      <c r="B761" s="76"/>
      <c r="C761" s="33" t="s">
        <v>49</v>
      </c>
      <c r="D761" s="34" t="s">
        <v>362</v>
      </c>
    </row>
    <row r="762" spans="1:7" ht="15.75" customHeight="1" x14ac:dyDescent="0.4">
      <c r="B762" s="76"/>
      <c r="C762" s="33" t="s">
        <v>51</v>
      </c>
      <c r="D762" s="34" t="s">
        <v>305</v>
      </c>
    </row>
    <row r="763" spans="1:7" ht="15.75" customHeight="1" thickBot="1" x14ac:dyDescent="0.45">
      <c r="B763" s="77"/>
      <c r="C763" s="21" t="s">
        <v>53</v>
      </c>
      <c r="D763" s="22" t="s">
        <v>363</v>
      </c>
    </row>
    <row r="764" spans="1:7" ht="15.75" customHeight="1" thickTop="1" x14ac:dyDescent="0.4">
      <c r="B764" s="82"/>
      <c r="D764" s="51"/>
    </row>
    <row r="765" spans="1:7" x14ac:dyDescent="0.4">
      <c r="B765" s="9"/>
    </row>
    <row r="766" spans="1:7" ht="41.45" customHeight="1" x14ac:dyDescent="0.4">
      <c r="A766" s="13" t="s">
        <v>358</v>
      </c>
      <c r="B766" s="198" t="s">
        <v>15</v>
      </c>
      <c r="C766" s="198"/>
      <c r="D766" s="198"/>
      <c r="G766" s="12" t="str">
        <f t="shared" ref="G766:G772" si="25">IF(F766="","","○")</f>
        <v/>
      </c>
    </row>
    <row r="767" spans="1:7" ht="14.25" customHeight="1" thickBot="1" x14ac:dyDescent="0.45">
      <c r="A767" s="13"/>
      <c r="B767" s="73"/>
      <c r="C767" s="73"/>
      <c r="D767" s="73"/>
      <c r="G767" s="12" t="str">
        <f t="shared" si="25"/>
        <v/>
      </c>
    </row>
    <row r="768" spans="1:7" ht="15.75" customHeight="1" thickTop="1" x14ac:dyDescent="0.4">
      <c r="A768" s="13"/>
      <c r="B768" s="78"/>
      <c r="C768" s="16" t="s">
        <v>44</v>
      </c>
      <c r="D768" s="17" t="s">
        <v>365</v>
      </c>
      <c r="E768" s="18" t="s">
        <v>25</v>
      </c>
      <c r="F768" s="113" t="str">
        <f>IF(COUNTIF(B768:B772,"ㇾ")=0,"回答が選択されていません","")</f>
        <v>回答が選択されていません</v>
      </c>
      <c r="G768" s="12" t="str">
        <f t="shared" si="25"/>
        <v>○</v>
      </c>
    </row>
    <row r="769" spans="1:7" x14ac:dyDescent="0.4">
      <c r="B769" s="75"/>
      <c r="C769" s="19" t="s">
        <v>46</v>
      </c>
      <c r="D769" s="20" t="s">
        <v>366</v>
      </c>
      <c r="E769" s="18"/>
      <c r="F769" s="113" t="str">
        <f>IF(COUNTIF(B768:B772,"ㇾ")&gt;1,"1つより多く選択されています","")</f>
        <v/>
      </c>
      <c r="G769" s="12" t="str">
        <f t="shared" si="25"/>
        <v/>
      </c>
    </row>
    <row r="770" spans="1:7" x14ac:dyDescent="0.4">
      <c r="B770" s="76"/>
      <c r="C770" s="33" t="s">
        <v>47</v>
      </c>
      <c r="D770" s="34" t="s">
        <v>367</v>
      </c>
      <c r="E770" s="18"/>
      <c r="G770" s="12" t="str">
        <f t="shared" si="25"/>
        <v/>
      </c>
    </row>
    <row r="771" spans="1:7" x14ac:dyDescent="0.4">
      <c r="B771" s="76"/>
      <c r="C771" s="33" t="s">
        <v>49</v>
      </c>
      <c r="D771" s="34" t="s">
        <v>368</v>
      </c>
      <c r="E771" s="18"/>
      <c r="G771" s="12" t="str">
        <f t="shared" si="25"/>
        <v/>
      </c>
    </row>
    <row r="772" spans="1:7" ht="15.75" customHeight="1" thickBot="1" x14ac:dyDescent="0.45">
      <c r="B772" s="77"/>
      <c r="C772" s="21" t="s">
        <v>51</v>
      </c>
      <c r="D772" s="22" t="s">
        <v>369</v>
      </c>
      <c r="G772" s="12" t="str">
        <f t="shared" si="25"/>
        <v/>
      </c>
    </row>
    <row r="773" spans="1:7" ht="16.5" thickTop="1" x14ac:dyDescent="0.4">
      <c r="B773" s="9"/>
    </row>
    <row r="774" spans="1:7" x14ac:dyDescent="0.4">
      <c r="B774" s="9"/>
    </row>
    <row r="775" spans="1:7" x14ac:dyDescent="0.4">
      <c r="A775" s="13" t="s">
        <v>364</v>
      </c>
      <c r="B775" s="198" t="s">
        <v>16</v>
      </c>
      <c r="C775" s="198"/>
      <c r="D775" s="198"/>
      <c r="G775" s="12" t="str">
        <f t="shared" ref="G775:G781" si="26">IF(F775="","","○")</f>
        <v/>
      </c>
    </row>
    <row r="776" spans="1:7" ht="16.5" thickBot="1" x14ac:dyDescent="0.45">
      <c r="A776" s="13"/>
      <c r="B776" s="73"/>
      <c r="C776" s="73"/>
      <c r="D776" s="73"/>
      <c r="G776" s="12" t="str">
        <f t="shared" si="26"/>
        <v/>
      </c>
    </row>
    <row r="777" spans="1:7" ht="16.5" thickTop="1" x14ac:dyDescent="0.4">
      <c r="A777" s="13"/>
      <c r="B777" s="78"/>
      <c r="C777" s="16" t="s">
        <v>44</v>
      </c>
      <c r="D777" s="17" t="s">
        <v>370</v>
      </c>
      <c r="E777" s="18" t="s">
        <v>25</v>
      </c>
      <c r="F777" s="113" t="str">
        <f>IF(COUNTIF(B777:B789,"ㇾ")=0,"回答が選択されていません","")</f>
        <v>回答が選択されていません</v>
      </c>
      <c r="G777" s="12" t="str">
        <f t="shared" si="26"/>
        <v>○</v>
      </c>
    </row>
    <row r="778" spans="1:7" x14ac:dyDescent="0.4">
      <c r="B778" s="75"/>
      <c r="C778" s="19" t="s">
        <v>46</v>
      </c>
      <c r="D778" s="20" t="s">
        <v>371</v>
      </c>
      <c r="G778" s="12" t="str">
        <f t="shared" si="26"/>
        <v/>
      </c>
    </row>
    <row r="779" spans="1:7" x14ac:dyDescent="0.4">
      <c r="B779" s="75"/>
      <c r="C779" s="19" t="s">
        <v>47</v>
      </c>
      <c r="D779" s="20" t="s">
        <v>372</v>
      </c>
      <c r="E779" s="18"/>
      <c r="F779" s="113" t="str">
        <f>IF(COUNTIF(B777:B789,"ㇾ")&gt;5,"5つより多く選択されています","")</f>
        <v/>
      </c>
      <c r="G779" s="12" t="str">
        <f t="shared" si="26"/>
        <v/>
      </c>
    </row>
    <row r="780" spans="1:7" x14ac:dyDescent="0.4">
      <c r="B780" s="75"/>
      <c r="C780" s="19" t="s">
        <v>49</v>
      </c>
      <c r="D780" s="20" t="s">
        <v>373</v>
      </c>
      <c r="E780" s="18"/>
      <c r="F780" s="113" t="str">
        <f>IF(AND(B789="ㇾ",COUNTIF(B777:B789,"ㇾ")&gt;1),"回答内容が矛盾しています","")</f>
        <v/>
      </c>
      <c r="G780" s="12" t="str">
        <f t="shared" si="26"/>
        <v/>
      </c>
    </row>
    <row r="781" spans="1:7" x14ac:dyDescent="0.4">
      <c r="B781" s="75"/>
      <c r="C781" s="19" t="s">
        <v>51</v>
      </c>
      <c r="D781" s="20" t="s">
        <v>374</v>
      </c>
      <c r="G781" s="12" t="str">
        <f t="shared" si="26"/>
        <v/>
      </c>
    </row>
    <row r="782" spans="1:7" x14ac:dyDescent="0.4">
      <c r="B782" s="75"/>
      <c r="C782" s="19" t="s">
        <v>375</v>
      </c>
      <c r="D782" s="20" t="s">
        <v>376</v>
      </c>
    </row>
    <row r="783" spans="1:7" x14ac:dyDescent="0.4">
      <c r="B783" s="75"/>
      <c r="C783" s="19" t="s">
        <v>55</v>
      </c>
      <c r="D783" s="20" t="s">
        <v>377</v>
      </c>
      <c r="G783" s="12" t="str">
        <f t="shared" ref="G783:G789" si="27">IF(F783="","","○")</f>
        <v/>
      </c>
    </row>
    <row r="784" spans="1:7" x14ac:dyDescent="0.4">
      <c r="B784" s="75"/>
      <c r="C784" s="19" t="s">
        <v>57</v>
      </c>
      <c r="D784" s="20" t="s">
        <v>378</v>
      </c>
    </row>
    <row r="785" spans="2:7" x14ac:dyDescent="0.4">
      <c r="B785" s="75"/>
      <c r="C785" s="19" t="s">
        <v>59</v>
      </c>
      <c r="D785" s="20" t="s">
        <v>379</v>
      </c>
      <c r="G785" s="12" t="str">
        <f t="shared" si="27"/>
        <v/>
      </c>
    </row>
    <row r="786" spans="2:7" x14ac:dyDescent="0.4">
      <c r="B786" s="75"/>
      <c r="C786" s="19" t="s">
        <v>61</v>
      </c>
      <c r="D786" s="20" t="s">
        <v>380</v>
      </c>
      <c r="G786" s="12" t="str">
        <f t="shared" si="27"/>
        <v/>
      </c>
    </row>
    <row r="787" spans="2:7" x14ac:dyDescent="0.4">
      <c r="B787" s="75"/>
      <c r="C787" s="19" t="s">
        <v>74</v>
      </c>
      <c r="D787" s="20" t="s">
        <v>395</v>
      </c>
      <c r="G787" s="12" t="str">
        <f t="shared" si="27"/>
        <v/>
      </c>
    </row>
    <row r="788" spans="2:7" x14ac:dyDescent="0.4">
      <c r="B788" s="75"/>
      <c r="C788" s="19" t="s">
        <v>381</v>
      </c>
      <c r="D788" s="20" t="s">
        <v>63</v>
      </c>
      <c r="G788" s="12" t="str">
        <f t="shared" si="27"/>
        <v/>
      </c>
    </row>
    <row r="789" spans="2:7" ht="16.5" thickBot="1" x14ac:dyDescent="0.45">
      <c r="B789" s="77"/>
      <c r="C789" s="21" t="s">
        <v>382</v>
      </c>
      <c r="D789" s="22" t="s">
        <v>383</v>
      </c>
      <c r="G789" s="12" t="str">
        <f t="shared" si="27"/>
        <v/>
      </c>
    </row>
    <row r="790" spans="2:7" ht="16.5" thickTop="1" x14ac:dyDescent="0.4">
      <c r="B790" s="9"/>
    </row>
    <row r="791" spans="2:7" ht="16.5" thickBot="1" x14ac:dyDescent="0.45">
      <c r="B791" s="51" t="s">
        <v>41</v>
      </c>
      <c r="G791" s="12" t="str">
        <f t="shared" ref="G791:G794" si="28">IF(F791="","","○")</f>
        <v/>
      </c>
    </row>
    <row r="792" spans="2:7" x14ac:dyDescent="0.4">
      <c r="B792" s="199"/>
      <c r="C792" s="200"/>
      <c r="D792" s="201"/>
      <c r="F792" s="113" t="str">
        <f>IF(AND(B792&lt;&gt;"",B789&lt;&gt;"ㇾ"),"「その他」が選択されていません","")</f>
        <v/>
      </c>
      <c r="G792" s="12" t="str">
        <f t="shared" si="28"/>
        <v/>
      </c>
    </row>
    <row r="793" spans="2:7" x14ac:dyDescent="0.4">
      <c r="B793" s="202"/>
      <c r="C793" s="203"/>
      <c r="D793" s="204"/>
      <c r="F793" s="113" t="str">
        <f>IF(AND(B792="",B789="ㇾ"),"「その他　記入欄」にコメントを記入してください","")</f>
        <v/>
      </c>
      <c r="G793" s="12" t="str">
        <f t="shared" si="28"/>
        <v/>
      </c>
    </row>
    <row r="794" spans="2:7" ht="16.5" thickBot="1" x14ac:dyDescent="0.45">
      <c r="B794" s="205"/>
      <c r="C794" s="206"/>
      <c r="D794" s="207"/>
      <c r="G794" s="12" t="str">
        <f t="shared" si="28"/>
        <v/>
      </c>
    </row>
    <row r="795" spans="2:7" x14ac:dyDescent="0.4">
      <c r="B795" s="9"/>
    </row>
    <row r="796" spans="2:7" x14ac:dyDescent="0.4">
      <c r="B796" s="10"/>
      <c r="G796" s="10"/>
    </row>
    <row r="798" spans="2:7" x14ac:dyDescent="0.4">
      <c r="B798" s="10"/>
      <c r="F798" s="113" t="str">
        <f>IF(COUNTIF(G30:G723,"○")=0,"",COUNTIF(G30:G723,"○")&amp;"件エラーがあります。F列の表示内容をご確認ください。")</f>
        <v>42件エラーがあります。F列の表示内容をご確認ください。</v>
      </c>
      <c r="G798" s="10"/>
    </row>
    <row r="800" spans="2:7" x14ac:dyDescent="0.4">
      <c r="B800" s="10"/>
      <c r="F800" s="52" t="e">
        <f>IF(COUNTIF(#REF!,"○")=0,"","「アンケート回答票」シートに"&amp;COUNTIF(#REF!,"○")&amp;"件エラーがあります。"&amp;CHAR(10)&amp;"「アンケート回答票」シートM列の表示内容をご確認ください。")</f>
        <v>#REF!</v>
      </c>
      <c r="G800" s="10"/>
    </row>
  </sheetData>
  <sheetProtection sheet="1" selectLockedCells="1"/>
  <mergeCells count="87">
    <mergeCell ref="B63:D65"/>
    <mergeCell ref="B68:D68"/>
    <mergeCell ref="B83:D85"/>
    <mergeCell ref="B88:D88"/>
    <mergeCell ref="B6:D6"/>
    <mergeCell ref="B20:D22"/>
    <mergeCell ref="B28:D28"/>
    <mergeCell ref="B43:D45"/>
    <mergeCell ref="B48:D48"/>
    <mergeCell ref="B154:D154"/>
    <mergeCell ref="B179:D181"/>
    <mergeCell ref="B184:D184"/>
    <mergeCell ref="I88:K88"/>
    <mergeCell ref="B104:D106"/>
    <mergeCell ref="B118:D120"/>
    <mergeCell ref="B132:D132"/>
    <mergeCell ref="B147:D149"/>
    <mergeCell ref="B109:D109"/>
    <mergeCell ref="B192:D192"/>
    <mergeCell ref="B194:C194"/>
    <mergeCell ref="B300:D300"/>
    <mergeCell ref="B197:D197"/>
    <mergeCell ref="B210:D212"/>
    <mergeCell ref="B253:D253"/>
    <mergeCell ref="B223:D223"/>
    <mergeCell ref="B271:D271"/>
    <mergeCell ref="B284:D284"/>
    <mergeCell ref="B295:D297"/>
    <mergeCell ref="B215:D215"/>
    <mergeCell ref="B261:D261"/>
    <mergeCell ref="B239:D239"/>
    <mergeCell ref="B248:D250"/>
    <mergeCell ref="B409:D411"/>
    <mergeCell ref="B314:D316"/>
    <mergeCell ref="B321:D321"/>
    <mergeCell ref="B328:D328"/>
    <mergeCell ref="B336:D336"/>
    <mergeCell ref="B350:D352"/>
    <mergeCell ref="B357:D357"/>
    <mergeCell ref="B369:D371"/>
    <mergeCell ref="B374:D374"/>
    <mergeCell ref="B380:D380"/>
    <mergeCell ref="B389:D391"/>
    <mergeCell ref="B394:D394"/>
    <mergeCell ref="B433:D433"/>
    <mergeCell ref="B447:D449"/>
    <mergeCell ref="B452:D452"/>
    <mergeCell ref="B460:D460"/>
    <mergeCell ref="B642:D642"/>
    <mergeCell ref="B528:D528"/>
    <mergeCell ref="B603:D603"/>
    <mergeCell ref="B414:D414"/>
    <mergeCell ref="B425:D427"/>
    <mergeCell ref="B708:D708"/>
    <mergeCell ref="B719:D721"/>
    <mergeCell ref="B641:D641"/>
    <mergeCell ref="B659:D659"/>
    <mergeCell ref="B703:D705"/>
    <mergeCell ref="B675:D677"/>
    <mergeCell ref="B612:D612"/>
    <mergeCell ref="B622:D622"/>
    <mergeCell ref="B623:D623"/>
    <mergeCell ref="B636:D638"/>
    <mergeCell ref="B598:D600"/>
    <mergeCell ref="B511:D511"/>
    <mergeCell ref="B523:D525"/>
    <mergeCell ref="B654:D656"/>
    <mergeCell ref="B680:D680"/>
    <mergeCell ref="B470:D472"/>
    <mergeCell ref="B475:D475"/>
    <mergeCell ref="B488:D490"/>
    <mergeCell ref="B493:D493"/>
    <mergeCell ref="B504:D506"/>
    <mergeCell ref="B536:D536"/>
    <mergeCell ref="B555:D557"/>
    <mergeCell ref="B560:D560"/>
    <mergeCell ref="B568:D568"/>
    <mergeCell ref="B580:D582"/>
    <mergeCell ref="B585:D585"/>
    <mergeCell ref="B688:D688"/>
    <mergeCell ref="B766:D766"/>
    <mergeCell ref="B742:D744"/>
    <mergeCell ref="B775:D775"/>
    <mergeCell ref="B792:D794"/>
    <mergeCell ref="B747:D747"/>
    <mergeCell ref="B756:D756"/>
    <mergeCell ref="B724:D724"/>
  </mergeCells>
  <phoneticPr fontId="1"/>
  <conditionalFormatting sqref="F30 F563:F564">
    <cfRule type="notContainsBlanks" dxfId="238" priority="306">
      <formula>LEN(TRIM(F30))&gt;0</formula>
    </cfRule>
  </conditionalFormatting>
  <conditionalFormatting sqref="F31:F32">
    <cfRule type="notContainsBlanks" dxfId="237" priority="305">
      <formula>LEN(TRIM(F31))&gt;0</formula>
    </cfRule>
  </conditionalFormatting>
  <conditionalFormatting sqref="F43">
    <cfRule type="notContainsBlanks" dxfId="236" priority="304">
      <formula>LEN(TRIM(F43))&gt;0</formula>
    </cfRule>
  </conditionalFormatting>
  <conditionalFormatting sqref="F44">
    <cfRule type="notContainsBlanks" dxfId="235" priority="302">
      <formula>LEN(TRIM(F44))&gt;0</formula>
    </cfRule>
  </conditionalFormatting>
  <conditionalFormatting sqref="F40">
    <cfRule type="notContainsBlanks" dxfId="234" priority="303">
      <formula>LEN(TRIM(F40))&gt;0</formula>
    </cfRule>
  </conditionalFormatting>
  <conditionalFormatting sqref="F33">
    <cfRule type="notContainsBlanks" dxfId="233" priority="301">
      <formula>LEN(TRIM(F33))&gt;0</formula>
    </cfRule>
  </conditionalFormatting>
  <conditionalFormatting sqref="F50:F51">
    <cfRule type="notContainsBlanks" dxfId="232" priority="300">
      <formula>LEN(TRIM(F50))&gt;0</formula>
    </cfRule>
  </conditionalFormatting>
  <conditionalFormatting sqref="F52">
    <cfRule type="notContainsBlanks" dxfId="231" priority="299">
      <formula>LEN(TRIM(F52))&gt;0</formula>
    </cfRule>
  </conditionalFormatting>
  <conditionalFormatting sqref="F63">
    <cfRule type="notContainsBlanks" dxfId="230" priority="298">
      <formula>LEN(TRIM(F63))&gt;0</formula>
    </cfRule>
  </conditionalFormatting>
  <conditionalFormatting sqref="F64">
    <cfRule type="notContainsBlanks" dxfId="229" priority="296">
      <formula>LEN(TRIM(F64))&gt;0</formula>
    </cfRule>
  </conditionalFormatting>
  <conditionalFormatting sqref="F60">
    <cfRule type="notContainsBlanks" dxfId="228" priority="297">
      <formula>LEN(TRIM(F60))&gt;0</formula>
    </cfRule>
  </conditionalFormatting>
  <conditionalFormatting sqref="F53">
    <cfRule type="notContainsBlanks" dxfId="227" priority="295">
      <formula>LEN(TRIM(F53))&gt;0</formula>
    </cfRule>
  </conditionalFormatting>
  <conditionalFormatting sqref="F70">
    <cfRule type="notContainsBlanks" dxfId="226" priority="294">
      <formula>LEN(TRIM(F70))&gt;0</formula>
    </cfRule>
  </conditionalFormatting>
  <conditionalFormatting sqref="F71">
    <cfRule type="notContainsBlanks" dxfId="225" priority="293">
      <formula>LEN(TRIM(F71))&gt;0</formula>
    </cfRule>
  </conditionalFormatting>
  <conditionalFormatting sqref="F83">
    <cfRule type="notContainsBlanks" dxfId="224" priority="292">
      <formula>LEN(TRIM(F83))&gt;0</formula>
    </cfRule>
  </conditionalFormatting>
  <conditionalFormatting sqref="F84">
    <cfRule type="notContainsBlanks" dxfId="223" priority="290">
      <formula>LEN(TRIM(F84))&gt;0</formula>
    </cfRule>
  </conditionalFormatting>
  <conditionalFormatting sqref="F79">
    <cfRule type="notContainsBlanks" dxfId="222" priority="291">
      <formula>LEN(TRIM(F79))&gt;0</formula>
    </cfRule>
  </conditionalFormatting>
  <conditionalFormatting sqref="F72">
    <cfRule type="notContainsBlanks" dxfId="221" priority="289">
      <formula>LEN(TRIM(F72))&gt;0</formula>
    </cfRule>
  </conditionalFormatting>
  <conditionalFormatting sqref="F91">
    <cfRule type="notContainsBlanks" dxfId="220" priority="288">
      <formula>LEN(TRIM(F91))&gt;0</formula>
    </cfRule>
  </conditionalFormatting>
  <conditionalFormatting sqref="F92">
    <cfRule type="notContainsBlanks" dxfId="219" priority="287">
      <formula>LEN(TRIM(F92))&gt;0</formula>
    </cfRule>
  </conditionalFormatting>
  <conditionalFormatting sqref="F104">
    <cfRule type="notContainsBlanks" dxfId="218" priority="286">
      <formula>LEN(TRIM(F104))&gt;0</formula>
    </cfRule>
  </conditionalFormatting>
  <conditionalFormatting sqref="F105">
    <cfRule type="notContainsBlanks" dxfId="217" priority="284">
      <formula>LEN(TRIM(F105))&gt;0</formula>
    </cfRule>
  </conditionalFormatting>
  <conditionalFormatting sqref="F101">
    <cfRule type="notContainsBlanks" dxfId="216" priority="285">
      <formula>LEN(TRIM(F101))&gt;0</formula>
    </cfRule>
  </conditionalFormatting>
  <conditionalFormatting sqref="F93">
    <cfRule type="notContainsBlanks" dxfId="215" priority="283">
      <formula>LEN(TRIM(F93))&gt;0</formula>
    </cfRule>
  </conditionalFormatting>
  <conditionalFormatting sqref="F111">
    <cfRule type="notContainsBlanks" dxfId="214" priority="282">
      <formula>LEN(TRIM(F111))&gt;0</formula>
    </cfRule>
  </conditionalFormatting>
  <conditionalFormatting sqref="F112">
    <cfRule type="notContainsBlanks" dxfId="213" priority="281">
      <formula>LEN(TRIM(F112))&gt;0</formula>
    </cfRule>
  </conditionalFormatting>
  <conditionalFormatting sqref="F113">
    <cfRule type="notContainsBlanks" dxfId="212" priority="280">
      <formula>LEN(TRIM(F113))&gt;0</formula>
    </cfRule>
  </conditionalFormatting>
  <conditionalFormatting sqref="F118">
    <cfRule type="notContainsBlanks" dxfId="211" priority="279">
      <formula>LEN(TRIM(F118))&gt;0</formula>
    </cfRule>
  </conditionalFormatting>
  <conditionalFormatting sqref="F119">
    <cfRule type="notContainsBlanks" dxfId="210" priority="278">
      <formula>LEN(TRIM(F119))&gt;0</formula>
    </cfRule>
  </conditionalFormatting>
  <conditionalFormatting sqref="F134">
    <cfRule type="notContainsBlanks" dxfId="209" priority="277">
      <formula>LEN(TRIM(F134))&gt;0</formula>
    </cfRule>
  </conditionalFormatting>
  <conditionalFormatting sqref="F135">
    <cfRule type="notContainsBlanks" dxfId="208" priority="276">
      <formula>LEN(TRIM(F135))&gt;0</formula>
    </cfRule>
  </conditionalFormatting>
  <conditionalFormatting sqref="F147">
    <cfRule type="notContainsBlanks" dxfId="207" priority="275">
      <formula>LEN(TRIM(F147))&gt;0</formula>
    </cfRule>
  </conditionalFormatting>
  <conditionalFormatting sqref="F148">
    <cfRule type="notContainsBlanks" dxfId="206" priority="273">
      <formula>LEN(TRIM(F148))&gt;0</formula>
    </cfRule>
  </conditionalFormatting>
  <conditionalFormatting sqref="F143">
    <cfRule type="notContainsBlanks" dxfId="205" priority="274">
      <formula>LEN(TRIM(F143))&gt;0</formula>
    </cfRule>
  </conditionalFormatting>
  <conditionalFormatting sqref="F136">
    <cfRule type="notContainsBlanks" dxfId="204" priority="272">
      <formula>LEN(TRIM(F136))&gt;0</formula>
    </cfRule>
  </conditionalFormatting>
  <conditionalFormatting sqref="F193">
    <cfRule type="notContainsBlanks" dxfId="203" priority="242">
      <formula>LEN(TRIM(F193))&gt;0</formula>
    </cfRule>
  </conditionalFormatting>
  <conditionalFormatting sqref="F179">
    <cfRule type="notContainsBlanks" dxfId="202" priority="257">
      <formula>LEN(TRIM(F179))&gt;0</formula>
    </cfRule>
  </conditionalFormatting>
  <conditionalFormatting sqref="F180">
    <cfRule type="notContainsBlanks" dxfId="201" priority="255">
      <formula>LEN(TRIM(F180))&gt;0</formula>
    </cfRule>
  </conditionalFormatting>
  <conditionalFormatting sqref="F175">
    <cfRule type="notContainsBlanks" dxfId="200" priority="256">
      <formula>LEN(TRIM(F175))&gt;0</formula>
    </cfRule>
  </conditionalFormatting>
  <conditionalFormatting sqref="F186">
    <cfRule type="notContainsBlanks" dxfId="199" priority="254">
      <formula>LEN(TRIM(F186))&gt;0</formula>
    </cfRule>
  </conditionalFormatting>
  <conditionalFormatting sqref="F187">
    <cfRule type="notContainsBlanks" dxfId="198" priority="253">
      <formula>LEN(TRIM(F187))&gt;0</formula>
    </cfRule>
  </conditionalFormatting>
  <conditionalFormatting sqref="F188">
    <cfRule type="notContainsBlanks" dxfId="197" priority="251">
      <formula>LEN(TRIM(F188))&gt;0</formula>
    </cfRule>
  </conditionalFormatting>
  <conditionalFormatting sqref="F256">
    <cfRule type="notContainsBlanks" dxfId="196" priority="249">
      <formula>LEN(TRIM(F256))&gt;0</formula>
    </cfRule>
  </conditionalFormatting>
  <conditionalFormatting sqref="F189">
    <cfRule type="notContainsBlanks" dxfId="195" priority="252">
      <formula>LEN(TRIM(F189))&gt;0</formula>
    </cfRule>
  </conditionalFormatting>
  <conditionalFormatting sqref="F255">
    <cfRule type="notContainsBlanks" dxfId="194" priority="250">
      <formula>LEN(TRIM(F255))&gt;0</formula>
    </cfRule>
  </conditionalFormatting>
  <conditionalFormatting sqref="F257">
    <cfRule type="notContainsBlanks" dxfId="193" priority="248">
      <formula>LEN(TRIM(F257))&gt;0</formula>
    </cfRule>
  </conditionalFormatting>
  <conditionalFormatting sqref="F210">
    <cfRule type="notContainsBlanks" dxfId="192" priority="238">
      <formula>LEN(TRIM(F210))&gt;0</formula>
    </cfRule>
  </conditionalFormatting>
  <conditionalFormatting sqref="F206">
    <cfRule type="notContainsBlanks" dxfId="191" priority="237">
      <formula>LEN(TRIM(F206))&gt;0</formula>
    </cfRule>
  </conditionalFormatting>
  <conditionalFormatting sqref="F194">
    <cfRule type="notContainsBlanks" dxfId="190" priority="241">
      <formula>LEN(TRIM(F194))&gt;0</formula>
    </cfRule>
  </conditionalFormatting>
  <conditionalFormatting sqref="F199">
    <cfRule type="notContainsBlanks" dxfId="189" priority="240">
      <formula>LEN(TRIM(F199))&gt;0</formula>
    </cfRule>
  </conditionalFormatting>
  <conditionalFormatting sqref="F225">
    <cfRule type="notContainsBlanks" dxfId="188" priority="234">
      <formula>LEN(TRIM(F225))&gt;0</formula>
    </cfRule>
  </conditionalFormatting>
  <conditionalFormatting sqref="F200">
    <cfRule type="notContainsBlanks" dxfId="187" priority="239">
      <formula>LEN(TRIM(F200))&gt;0</formula>
    </cfRule>
  </conditionalFormatting>
  <conditionalFormatting sqref="F211">
    <cfRule type="notContainsBlanks" dxfId="186" priority="236">
      <formula>LEN(TRIM(F211))&gt;0</formula>
    </cfRule>
  </conditionalFormatting>
  <conditionalFormatting sqref="F201">
    <cfRule type="notContainsBlanks" dxfId="185" priority="235">
      <formula>LEN(TRIM(F201))&gt;0</formula>
    </cfRule>
  </conditionalFormatting>
  <conditionalFormatting sqref="F223:F224">
    <cfRule type="notContainsBlanks" dxfId="184" priority="233">
      <formula>LEN(TRIM(F223))&gt;0</formula>
    </cfRule>
  </conditionalFormatting>
  <conditionalFormatting sqref="F227">
    <cfRule type="notContainsBlanks" dxfId="183" priority="232">
      <formula>LEN(TRIM(F227))&gt;0</formula>
    </cfRule>
  </conditionalFormatting>
  <conditionalFormatting sqref="F274">
    <cfRule type="notContainsBlanks" dxfId="182" priority="230">
      <formula>LEN(TRIM(F274))&gt;0</formula>
    </cfRule>
  </conditionalFormatting>
  <conditionalFormatting sqref="F279">
    <cfRule type="notContainsBlanks" dxfId="181" priority="228">
      <formula>LEN(TRIM(F279))&gt;0</formula>
    </cfRule>
  </conditionalFormatting>
  <conditionalFormatting sqref="F275">
    <cfRule type="notContainsBlanks" dxfId="180" priority="229">
      <formula>LEN(TRIM(F275))&gt;0</formula>
    </cfRule>
  </conditionalFormatting>
  <conditionalFormatting sqref="F280">
    <cfRule type="notContainsBlanks" dxfId="179" priority="227">
      <formula>LEN(TRIM(F280))&gt;0</formula>
    </cfRule>
  </conditionalFormatting>
  <conditionalFormatting sqref="F295">
    <cfRule type="notContainsBlanks" dxfId="178" priority="218">
      <formula>LEN(TRIM(F295))&gt;0</formula>
    </cfRule>
  </conditionalFormatting>
  <conditionalFormatting sqref="F296">
    <cfRule type="notContainsBlanks" dxfId="177" priority="216">
      <formula>LEN(TRIM(F296))&gt;0</formula>
    </cfRule>
  </conditionalFormatting>
  <conditionalFormatting sqref="F286">
    <cfRule type="notContainsBlanks" dxfId="176" priority="220">
      <formula>LEN(TRIM(F286))&gt;0</formula>
    </cfRule>
  </conditionalFormatting>
  <conditionalFormatting sqref="F287">
    <cfRule type="notContainsBlanks" dxfId="175" priority="219">
      <formula>LEN(TRIM(F287))&gt;0</formula>
    </cfRule>
  </conditionalFormatting>
  <conditionalFormatting sqref="F292">
    <cfRule type="notContainsBlanks" dxfId="174" priority="217">
      <formula>LEN(TRIM(F292))&gt;0</formula>
    </cfRule>
  </conditionalFormatting>
  <conditionalFormatting sqref="F288">
    <cfRule type="notContainsBlanks" dxfId="173" priority="215">
      <formula>LEN(TRIM(F288))&gt;0</formula>
    </cfRule>
  </conditionalFormatting>
  <conditionalFormatting sqref="F314">
    <cfRule type="notContainsBlanks" dxfId="172" priority="212">
      <formula>LEN(TRIM(F314))&gt;0</formula>
    </cfRule>
  </conditionalFormatting>
  <conditionalFormatting sqref="F315">
    <cfRule type="notContainsBlanks" dxfId="171" priority="210">
      <formula>LEN(TRIM(F315))&gt;0</formula>
    </cfRule>
  </conditionalFormatting>
  <conditionalFormatting sqref="F302">
    <cfRule type="notContainsBlanks" dxfId="170" priority="214">
      <formula>LEN(TRIM(F302))&gt;0</formula>
    </cfRule>
  </conditionalFormatting>
  <conditionalFormatting sqref="F303">
    <cfRule type="notContainsBlanks" dxfId="169" priority="213">
      <formula>LEN(TRIM(F303))&gt;0</formula>
    </cfRule>
  </conditionalFormatting>
  <conditionalFormatting sqref="F311">
    <cfRule type="notContainsBlanks" dxfId="168" priority="211">
      <formula>LEN(TRIM(F311))&gt;0</formula>
    </cfRule>
  </conditionalFormatting>
  <conditionalFormatting sqref="F304">
    <cfRule type="notContainsBlanks" dxfId="167" priority="209">
      <formula>LEN(TRIM(F304))&gt;0</formula>
    </cfRule>
  </conditionalFormatting>
  <conditionalFormatting sqref="F323">
    <cfRule type="notContainsBlanks" dxfId="166" priority="208">
      <formula>LEN(TRIM(F323))&gt;0</formula>
    </cfRule>
  </conditionalFormatting>
  <conditionalFormatting sqref="F324">
    <cfRule type="notContainsBlanks" dxfId="165" priority="207">
      <formula>LEN(TRIM(F324))&gt;0</formula>
    </cfRule>
  </conditionalFormatting>
  <conditionalFormatting sqref="F330">
    <cfRule type="notContainsBlanks" dxfId="164" priority="206">
      <formula>LEN(TRIM(F330))&gt;0</formula>
    </cfRule>
  </conditionalFormatting>
  <conditionalFormatting sqref="F331:F332">
    <cfRule type="notContainsBlanks" dxfId="163" priority="205">
      <formula>LEN(TRIM(F331))&gt;0</formula>
    </cfRule>
  </conditionalFormatting>
  <conditionalFormatting sqref="F350">
    <cfRule type="notContainsBlanks" dxfId="162" priority="202">
      <formula>LEN(TRIM(F350))&gt;0</formula>
    </cfRule>
  </conditionalFormatting>
  <conditionalFormatting sqref="F351">
    <cfRule type="notContainsBlanks" dxfId="161" priority="200">
      <formula>LEN(TRIM(F351))&gt;0</formula>
    </cfRule>
  </conditionalFormatting>
  <conditionalFormatting sqref="F338">
    <cfRule type="notContainsBlanks" dxfId="160" priority="204">
      <formula>LEN(TRIM(F338))&gt;0</formula>
    </cfRule>
  </conditionalFormatting>
  <conditionalFormatting sqref="F339">
    <cfRule type="notContainsBlanks" dxfId="159" priority="203">
      <formula>LEN(TRIM(F339))&gt;0</formula>
    </cfRule>
  </conditionalFormatting>
  <conditionalFormatting sqref="F347">
    <cfRule type="notContainsBlanks" dxfId="158" priority="201">
      <formula>LEN(TRIM(F347))&gt;0</formula>
    </cfRule>
  </conditionalFormatting>
  <conditionalFormatting sqref="F340">
    <cfRule type="notContainsBlanks" dxfId="157" priority="199">
      <formula>LEN(TRIM(F340))&gt;0</formula>
    </cfRule>
  </conditionalFormatting>
  <conditionalFormatting sqref="F369">
    <cfRule type="notContainsBlanks" dxfId="156" priority="196">
      <formula>LEN(TRIM(F369))&gt;0</formula>
    </cfRule>
  </conditionalFormatting>
  <conditionalFormatting sqref="F370">
    <cfRule type="notContainsBlanks" dxfId="155" priority="194">
      <formula>LEN(TRIM(F370))&gt;0</formula>
    </cfRule>
  </conditionalFormatting>
  <conditionalFormatting sqref="F359">
    <cfRule type="notContainsBlanks" dxfId="154" priority="198">
      <formula>LEN(TRIM(F359))&gt;0</formula>
    </cfRule>
  </conditionalFormatting>
  <conditionalFormatting sqref="F360">
    <cfRule type="notContainsBlanks" dxfId="153" priority="197">
      <formula>LEN(TRIM(F360))&gt;0</formula>
    </cfRule>
  </conditionalFormatting>
  <conditionalFormatting sqref="F366">
    <cfRule type="notContainsBlanks" dxfId="152" priority="195">
      <formula>LEN(TRIM(F366))&gt;0</formula>
    </cfRule>
  </conditionalFormatting>
  <conditionalFormatting sqref="F361">
    <cfRule type="notContainsBlanks" dxfId="151" priority="193">
      <formula>LEN(TRIM(F361))&gt;0</formula>
    </cfRule>
  </conditionalFormatting>
  <conditionalFormatting sqref="F376">
    <cfRule type="notContainsBlanks" dxfId="150" priority="192">
      <formula>LEN(TRIM(F376))&gt;0</formula>
    </cfRule>
  </conditionalFormatting>
  <conditionalFormatting sqref="F384">
    <cfRule type="notContainsBlanks" dxfId="149" priority="187">
      <formula>LEN(TRIM(F384))&gt;0</formula>
    </cfRule>
  </conditionalFormatting>
  <conditionalFormatting sqref="F389">
    <cfRule type="notContainsBlanks" dxfId="148" priority="190">
      <formula>LEN(TRIM(F389))&gt;0</formula>
    </cfRule>
  </conditionalFormatting>
  <conditionalFormatting sqref="F390">
    <cfRule type="notContainsBlanks" dxfId="147" priority="188">
      <formula>LEN(TRIM(F390))&gt;0</formula>
    </cfRule>
  </conditionalFormatting>
  <conditionalFormatting sqref="F397 F399:F403">
    <cfRule type="notContainsBlanks" dxfId="146" priority="184">
      <formula>LEN(TRIM(F397))&gt;0</formula>
    </cfRule>
  </conditionalFormatting>
  <conditionalFormatting sqref="F383">
    <cfRule type="notContainsBlanks" dxfId="145" priority="191">
      <formula>LEN(TRIM(F383))&gt;0</formula>
    </cfRule>
  </conditionalFormatting>
  <conditionalFormatting sqref="F386">
    <cfRule type="notContainsBlanks" dxfId="144" priority="189">
      <formula>LEN(TRIM(F386))&gt;0</formula>
    </cfRule>
  </conditionalFormatting>
  <conditionalFormatting sqref="F426">
    <cfRule type="notContainsBlanks" dxfId="143" priority="173">
      <formula>LEN(TRIM(F426))&gt;0</formula>
    </cfRule>
  </conditionalFormatting>
  <conditionalFormatting sqref="F380">
    <cfRule type="notContainsBlanks" dxfId="142" priority="186">
      <formula>LEN(TRIM(F380))&gt;0</formula>
    </cfRule>
  </conditionalFormatting>
  <conditionalFormatting sqref="F382">
    <cfRule type="notContainsBlanks" dxfId="141" priority="185">
      <formula>LEN(TRIM(F382))&gt;0</formula>
    </cfRule>
  </conditionalFormatting>
  <conditionalFormatting sqref="F404">
    <cfRule type="notContainsBlanks" dxfId="140" priority="180">
      <formula>LEN(TRIM(F404))&gt;0</formula>
    </cfRule>
  </conditionalFormatting>
  <conditionalFormatting sqref="F409">
    <cfRule type="notContainsBlanks" dxfId="139" priority="183">
      <formula>LEN(TRIM(F409))&gt;0</formula>
    </cfRule>
  </conditionalFormatting>
  <conditionalFormatting sqref="F410">
    <cfRule type="notContainsBlanks" dxfId="138" priority="181">
      <formula>LEN(TRIM(F410))&gt;0</formula>
    </cfRule>
  </conditionalFormatting>
  <conditionalFormatting sqref="F406">
    <cfRule type="notContainsBlanks" dxfId="137" priority="182">
      <formula>LEN(TRIM(F406))&gt;0</formula>
    </cfRule>
  </conditionalFormatting>
  <conditionalFormatting sqref="F394">
    <cfRule type="notContainsBlanks" dxfId="136" priority="179">
      <formula>LEN(TRIM(F394))&gt;0</formula>
    </cfRule>
  </conditionalFormatting>
  <conditionalFormatting sqref="F418">
    <cfRule type="notContainsBlanks" dxfId="135" priority="172">
      <formula>LEN(TRIM(F418))&gt;0</formula>
    </cfRule>
  </conditionalFormatting>
  <conditionalFormatting sqref="F398">
    <cfRule type="notContainsBlanks" dxfId="134" priority="178">
      <formula>LEN(TRIM(F398))&gt;0</formula>
    </cfRule>
  </conditionalFormatting>
  <conditionalFormatting sqref="F425">
    <cfRule type="notContainsBlanks" dxfId="133" priority="175">
      <formula>LEN(TRIM(F425))&gt;0</formula>
    </cfRule>
  </conditionalFormatting>
  <conditionalFormatting sqref="F416">
    <cfRule type="notContainsBlanks" dxfId="132" priority="177">
      <formula>LEN(TRIM(F416))&gt;0</formula>
    </cfRule>
  </conditionalFormatting>
  <conditionalFormatting sqref="F417">
    <cfRule type="notContainsBlanks" dxfId="131" priority="176">
      <formula>LEN(TRIM(F417))&gt;0</formula>
    </cfRule>
  </conditionalFormatting>
  <conditionalFormatting sqref="F422">
    <cfRule type="notContainsBlanks" dxfId="130" priority="174">
      <formula>LEN(TRIM(F422))&gt;0</formula>
    </cfRule>
  </conditionalFormatting>
  <conditionalFormatting sqref="F435">
    <cfRule type="notContainsBlanks" dxfId="129" priority="152">
      <formula>LEN(TRIM(F435))&gt;0</formula>
    </cfRule>
  </conditionalFormatting>
  <conditionalFormatting sqref="F437:F441">
    <cfRule type="notContainsBlanks" dxfId="128" priority="146">
      <formula>LEN(TRIM(F437))&gt;0</formula>
    </cfRule>
  </conditionalFormatting>
  <conditionalFormatting sqref="F442">
    <cfRule type="notContainsBlanks" dxfId="127" priority="147">
      <formula>LEN(TRIM(F442))&gt;0</formula>
    </cfRule>
  </conditionalFormatting>
  <conditionalFormatting sqref="F448">
    <cfRule type="notContainsBlanks" dxfId="126" priority="148">
      <formula>LEN(TRIM(F448))&gt;0</formula>
    </cfRule>
  </conditionalFormatting>
  <conditionalFormatting sqref="F483">
    <cfRule type="notContainsBlanks" dxfId="125" priority="134">
      <formula>LEN(TRIM(F483))&gt;0</formula>
    </cfRule>
  </conditionalFormatting>
  <conditionalFormatting sqref="F447">
    <cfRule type="notContainsBlanks" dxfId="124" priority="150">
      <formula>LEN(TRIM(F447))&gt;0</formula>
    </cfRule>
  </conditionalFormatting>
  <conditionalFormatting sqref="F462">
    <cfRule type="notContainsBlanks" dxfId="123" priority="143">
      <formula>LEN(TRIM(F462))&gt;0</formula>
    </cfRule>
  </conditionalFormatting>
  <conditionalFormatting sqref="F436">
    <cfRule type="notContainsBlanks" dxfId="122" priority="151">
      <formula>LEN(TRIM(F436))&gt;0</formula>
    </cfRule>
  </conditionalFormatting>
  <conditionalFormatting sqref="F444">
    <cfRule type="notContainsBlanks" dxfId="121" priority="149">
      <formula>LEN(TRIM(F444))&gt;0</formula>
    </cfRule>
  </conditionalFormatting>
  <conditionalFormatting sqref="F464:F466">
    <cfRule type="notContainsBlanks" dxfId="120" priority="139">
      <formula>LEN(TRIM(F464))&gt;0</formula>
    </cfRule>
  </conditionalFormatting>
  <conditionalFormatting sqref="F454">
    <cfRule type="notContainsBlanks" dxfId="119" priority="145">
      <formula>LEN(TRIM(F454))&gt;0</formula>
    </cfRule>
  </conditionalFormatting>
  <conditionalFormatting sqref="F455:F456">
    <cfRule type="notContainsBlanks" dxfId="118" priority="144">
      <formula>LEN(TRIM(F455))&gt;0</formula>
    </cfRule>
  </conditionalFormatting>
  <conditionalFormatting sqref="F477">
    <cfRule type="notContainsBlanks" dxfId="117" priority="138">
      <formula>LEN(TRIM(F477))&gt;0</formula>
    </cfRule>
  </conditionalFormatting>
  <conditionalFormatting sqref="F479:F482">
    <cfRule type="notContainsBlanks" dxfId="116" priority="133">
      <formula>LEN(TRIM(F479))&gt;0</formula>
    </cfRule>
  </conditionalFormatting>
  <conditionalFormatting sqref="F500">
    <cfRule type="notContainsBlanks" dxfId="115" priority="125">
      <formula>LEN(TRIM(F500))&gt;0</formula>
    </cfRule>
  </conditionalFormatting>
  <conditionalFormatting sqref="F471">
    <cfRule type="notContainsBlanks" dxfId="114" priority="140">
      <formula>LEN(TRIM(F471))&gt;0</formula>
    </cfRule>
  </conditionalFormatting>
  <conditionalFormatting sqref="F470">
    <cfRule type="notContainsBlanks" dxfId="113" priority="142">
      <formula>LEN(TRIM(F470))&gt;0</formula>
    </cfRule>
  </conditionalFormatting>
  <conditionalFormatting sqref="F488">
    <cfRule type="notContainsBlanks" dxfId="112" priority="137">
      <formula>LEN(TRIM(F488))&gt;0</formula>
    </cfRule>
  </conditionalFormatting>
  <conditionalFormatting sqref="F467">
    <cfRule type="notContainsBlanks" dxfId="111" priority="141">
      <formula>LEN(TRIM(F467))&gt;0</formula>
    </cfRule>
  </conditionalFormatting>
  <conditionalFormatting sqref="F495">
    <cfRule type="notContainsBlanks" dxfId="110" priority="130">
      <formula>LEN(TRIM(F495))&gt;0</formula>
    </cfRule>
  </conditionalFormatting>
  <conditionalFormatting sqref="F498:F499">
    <cfRule type="notContainsBlanks" dxfId="109" priority="124">
      <formula>LEN(TRIM(F498))&gt;0</formula>
    </cfRule>
  </conditionalFormatting>
  <conditionalFormatting sqref="F489">
    <cfRule type="notContainsBlanks" dxfId="108" priority="135">
      <formula>LEN(TRIM(F489))&gt;0</formula>
    </cfRule>
  </conditionalFormatting>
  <conditionalFormatting sqref="F478">
    <cfRule type="notContainsBlanks" dxfId="107" priority="132">
      <formula>LEN(TRIM(F478))&gt;0</formula>
    </cfRule>
  </conditionalFormatting>
  <conditionalFormatting sqref="F496">
    <cfRule type="notContainsBlanks" dxfId="106" priority="129">
      <formula>LEN(TRIM(F496))&gt;0</formula>
    </cfRule>
  </conditionalFormatting>
  <conditionalFormatting sqref="F485">
    <cfRule type="notContainsBlanks" dxfId="105" priority="136">
      <formula>LEN(TRIM(F485))&gt;0</formula>
    </cfRule>
  </conditionalFormatting>
  <conditionalFormatting sqref="F517:F518">
    <cfRule type="notContainsBlanks" dxfId="104" priority="114">
      <formula>LEN(TRIM(F517))&gt;0</formula>
    </cfRule>
  </conditionalFormatting>
  <conditionalFormatting sqref="F463">
    <cfRule type="notContainsBlanks" dxfId="103" priority="131">
      <formula>LEN(TRIM(F463))&gt;0</formula>
    </cfRule>
  </conditionalFormatting>
  <conditionalFormatting sqref="F536:F537">
    <cfRule type="notContainsBlanks" dxfId="102" priority="105">
      <formula>LEN(TRIM(F536))&gt;0</formula>
    </cfRule>
  </conditionalFormatting>
  <conditionalFormatting sqref="F505">
    <cfRule type="notContainsBlanks" dxfId="101" priority="126">
      <formula>LEN(TRIM(F505))&gt;0</formula>
    </cfRule>
  </conditionalFormatting>
  <conditionalFormatting sqref="F504">
    <cfRule type="notContainsBlanks" dxfId="100" priority="128">
      <formula>LEN(TRIM(F504))&gt;0</formula>
    </cfRule>
  </conditionalFormatting>
  <conditionalFormatting sqref="F501">
    <cfRule type="notContainsBlanks" dxfId="99" priority="127">
      <formula>LEN(TRIM(F501))&gt;0</formula>
    </cfRule>
  </conditionalFormatting>
  <conditionalFormatting sqref="F497">
    <cfRule type="notContainsBlanks" dxfId="98" priority="123">
      <formula>LEN(TRIM(F497))&gt;0</formula>
    </cfRule>
  </conditionalFormatting>
  <conditionalFormatting sqref="F540">
    <cfRule type="notContainsBlanks" dxfId="97" priority="104">
      <formula>LEN(TRIM(F540))&gt;0</formula>
    </cfRule>
  </conditionalFormatting>
  <conditionalFormatting sqref="F519">
    <cfRule type="notContainsBlanks" dxfId="96" priority="115">
      <formula>LEN(TRIM(F519))&gt;0</formula>
    </cfRule>
  </conditionalFormatting>
  <conditionalFormatting sqref="F513:F514">
    <cfRule type="notContainsBlanks" dxfId="95" priority="120">
      <formula>LEN(TRIM(F513))&gt;0</formula>
    </cfRule>
  </conditionalFormatting>
  <conditionalFormatting sqref="F515">
    <cfRule type="notContainsBlanks" dxfId="94" priority="119">
      <formula>LEN(TRIM(F515))&gt;0</formula>
    </cfRule>
  </conditionalFormatting>
  <conditionalFormatting sqref="F524">
    <cfRule type="notContainsBlanks" dxfId="93" priority="116">
      <formula>LEN(TRIM(F524))&gt;0</formula>
    </cfRule>
  </conditionalFormatting>
  <conditionalFormatting sqref="F523">
    <cfRule type="notContainsBlanks" dxfId="92" priority="118">
      <formula>LEN(TRIM(F523))&gt;0</formula>
    </cfRule>
  </conditionalFormatting>
  <conditionalFormatting sqref="F520">
    <cfRule type="notContainsBlanks" dxfId="91" priority="117">
      <formula>LEN(TRIM(F520))&gt;0</formula>
    </cfRule>
  </conditionalFormatting>
  <conditionalFormatting sqref="F516">
    <cfRule type="notContainsBlanks" dxfId="90" priority="113">
      <formula>LEN(TRIM(F516))&gt;0</formula>
    </cfRule>
  </conditionalFormatting>
  <conditionalFormatting sqref="F539">
    <cfRule type="notContainsBlanks" dxfId="89" priority="106">
      <formula>LEN(TRIM(F539))&gt;0</formula>
    </cfRule>
  </conditionalFormatting>
  <conditionalFormatting sqref="F562">
    <cfRule type="notContainsBlanks" dxfId="88" priority="103">
      <formula>LEN(TRIM(F562))&gt;0</formula>
    </cfRule>
  </conditionalFormatting>
  <conditionalFormatting sqref="F570">
    <cfRule type="notContainsBlanks" dxfId="87" priority="102">
      <formula>LEN(TRIM(F570))&gt;0</formula>
    </cfRule>
  </conditionalFormatting>
  <conditionalFormatting sqref="F571">
    <cfRule type="notContainsBlanks" dxfId="86" priority="101">
      <formula>LEN(TRIM(F571))&gt;0</formula>
    </cfRule>
  </conditionalFormatting>
  <conditionalFormatting sqref="F580">
    <cfRule type="notContainsBlanks" dxfId="85" priority="100">
      <formula>LEN(TRIM(F580))&gt;0</formula>
    </cfRule>
  </conditionalFormatting>
  <conditionalFormatting sqref="F581">
    <cfRule type="notContainsBlanks" dxfId="84" priority="99">
      <formula>LEN(TRIM(F581))&gt;0</formula>
    </cfRule>
  </conditionalFormatting>
  <conditionalFormatting sqref="F568:F569">
    <cfRule type="notContainsBlanks" dxfId="83" priority="98">
      <formula>LEN(TRIM(F568))&gt;0</formula>
    </cfRule>
  </conditionalFormatting>
  <conditionalFormatting sqref="F572">
    <cfRule type="notContainsBlanks" dxfId="82" priority="97">
      <formula>LEN(TRIM(F572))&gt;0</formula>
    </cfRule>
  </conditionalFormatting>
  <conditionalFormatting sqref="F590:F593">
    <cfRule type="notContainsBlanks" dxfId="81" priority="90">
      <formula>LEN(TRIM(F590))&gt;0</formula>
    </cfRule>
  </conditionalFormatting>
  <conditionalFormatting sqref="F594">
    <cfRule type="notContainsBlanks" dxfId="80" priority="91">
      <formula>LEN(TRIM(F594))&gt;0</formula>
    </cfRule>
  </conditionalFormatting>
  <conditionalFormatting sqref="F587">
    <cfRule type="notContainsBlanks" dxfId="79" priority="96">
      <formula>LEN(TRIM(F587))&gt;0</formula>
    </cfRule>
  </conditionalFormatting>
  <conditionalFormatting sqref="F588">
    <cfRule type="notContainsBlanks" dxfId="78" priority="95">
      <formula>LEN(TRIM(F588))&gt;0</formula>
    </cfRule>
  </conditionalFormatting>
  <conditionalFormatting sqref="F599">
    <cfRule type="notContainsBlanks" dxfId="77" priority="92">
      <formula>LEN(TRIM(F599))&gt;0</formula>
    </cfRule>
  </conditionalFormatting>
  <conditionalFormatting sqref="F598">
    <cfRule type="notContainsBlanks" dxfId="76" priority="94">
      <formula>LEN(TRIM(F598))&gt;0</formula>
    </cfRule>
  </conditionalFormatting>
  <conditionalFormatting sqref="F595">
    <cfRule type="notContainsBlanks" dxfId="75" priority="93">
      <formula>LEN(TRIM(F595))&gt;0</formula>
    </cfRule>
  </conditionalFormatting>
  <conditionalFormatting sqref="F589">
    <cfRule type="notContainsBlanks" dxfId="74" priority="89">
      <formula>LEN(TRIM(F589))&gt;0</formula>
    </cfRule>
  </conditionalFormatting>
  <conditionalFormatting sqref="F616:F618">
    <cfRule type="notContainsBlanks" dxfId="73" priority="86">
      <formula>LEN(TRIM(F616))&gt;0</formula>
    </cfRule>
  </conditionalFormatting>
  <conditionalFormatting sqref="F614:F615">
    <cfRule type="notContainsBlanks" dxfId="72" priority="85">
      <formula>LEN(TRIM(F614))&gt;0</formula>
    </cfRule>
  </conditionalFormatting>
  <conditionalFormatting sqref="F712">
    <cfRule type="notContainsBlanks" dxfId="71" priority="78">
      <formula>LEN(TRIM(F712))&gt;0</formula>
    </cfRule>
  </conditionalFormatting>
  <conditionalFormatting sqref="F711">
    <cfRule type="notContainsBlanks" dxfId="70" priority="82">
      <formula>LEN(TRIM(F711))&gt;0</formula>
    </cfRule>
  </conditionalFormatting>
  <conditionalFormatting sqref="F719">
    <cfRule type="notContainsBlanks" dxfId="69" priority="81">
      <formula>LEN(TRIM(F719))&gt;0</formula>
    </cfRule>
  </conditionalFormatting>
  <conditionalFormatting sqref="F720">
    <cfRule type="notContainsBlanks" dxfId="68" priority="80">
      <formula>LEN(TRIM(F720))&gt;0</formula>
    </cfRule>
  </conditionalFormatting>
  <conditionalFormatting sqref="F708:F709">
    <cfRule type="notContainsBlanks" dxfId="67" priority="79">
      <formula>LEN(TRIM(F708))&gt;0</formula>
    </cfRule>
  </conditionalFormatting>
  <conditionalFormatting sqref="F10">
    <cfRule type="notContainsBlanks" dxfId="66" priority="72">
      <formula>LEN(TRIM(F10))&gt;0</formula>
    </cfRule>
  </conditionalFormatting>
  <conditionalFormatting sqref="F8">
    <cfRule type="notContainsBlanks" dxfId="65" priority="77">
      <formula>LEN(TRIM(F8))&gt;0</formula>
    </cfRule>
  </conditionalFormatting>
  <conditionalFormatting sqref="F9">
    <cfRule type="notContainsBlanks" dxfId="64" priority="76">
      <formula>LEN(TRIM(F9))&gt;0</formula>
    </cfRule>
  </conditionalFormatting>
  <conditionalFormatting sqref="F20">
    <cfRule type="notContainsBlanks" dxfId="63" priority="75">
      <formula>LEN(TRIM(F20))&gt;0</formula>
    </cfRule>
  </conditionalFormatting>
  <conditionalFormatting sqref="F21">
    <cfRule type="notContainsBlanks" dxfId="62" priority="73">
      <formula>LEN(TRIM(F21))&gt;0</formula>
    </cfRule>
  </conditionalFormatting>
  <conditionalFormatting sqref="F17">
    <cfRule type="notContainsBlanks" dxfId="61" priority="74">
      <formula>LEN(TRIM(F17))&gt;0</formula>
    </cfRule>
  </conditionalFormatting>
  <conditionalFormatting sqref="F195">
    <cfRule type="notContainsBlanks" dxfId="60" priority="70">
      <formula>LEN(TRIM(F195))&gt;0</formula>
    </cfRule>
  </conditionalFormatting>
  <conditionalFormatting sqref="F192">
    <cfRule type="notContainsBlanks" dxfId="59" priority="71">
      <formula>LEN(TRIM(F192))&gt;0</formula>
    </cfRule>
  </conditionalFormatting>
  <conditionalFormatting sqref="F377">
    <cfRule type="notContainsBlanks" dxfId="58" priority="69">
      <formula>LEN(TRIM(F377))&gt;0</formula>
    </cfRule>
  </conditionalFormatting>
  <conditionalFormatting sqref="F396">
    <cfRule type="notContainsBlanks" dxfId="57" priority="68">
      <formula>LEN(TRIM(F396))&gt;0</formula>
    </cfRule>
  </conditionalFormatting>
  <conditionalFormatting sqref="F226">
    <cfRule type="notContainsBlanks" dxfId="56" priority="67">
      <formula>LEN(TRIM(F226))&gt;0</formula>
    </cfRule>
  </conditionalFormatting>
  <conditionalFormatting sqref="F710">
    <cfRule type="notContainsBlanks" dxfId="55" priority="66">
      <formula>LEN(TRIM(F710))&gt;0</formula>
    </cfRule>
  </conditionalFormatting>
  <conditionalFormatting sqref="F538">
    <cfRule type="notContainsBlanks" dxfId="54" priority="65">
      <formula>LEN(TRIM(F538))&gt;0</formula>
    </cfRule>
  </conditionalFormatting>
  <conditionalFormatting sqref="F798">
    <cfRule type="notContainsBlanks" dxfId="53" priority="64">
      <formula>LEN(TRIM(F798))&gt;0</formula>
    </cfRule>
  </conditionalFormatting>
  <conditionalFormatting sqref="F156">
    <cfRule type="notContainsBlanks" dxfId="52" priority="63">
      <formula>LEN(TRIM(F156))&gt;0</formula>
    </cfRule>
  </conditionalFormatting>
  <conditionalFormatting sqref="F157">
    <cfRule type="notContainsBlanks" dxfId="51" priority="62">
      <formula>LEN(TRIM(F157))&gt;0</formula>
    </cfRule>
  </conditionalFormatting>
  <conditionalFormatting sqref="F800">
    <cfRule type="notContainsBlanks" dxfId="50" priority="61">
      <formula>LEN(TRIM(F800))&gt;0</formula>
    </cfRule>
  </conditionalFormatting>
  <conditionalFormatting sqref="F662 F665:F671">
    <cfRule type="notContainsBlanks" dxfId="49" priority="60">
      <formula>LEN(TRIM(F662))&gt;0</formula>
    </cfRule>
  </conditionalFormatting>
  <conditionalFormatting sqref="F661">
    <cfRule type="notContainsBlanks" dxfId="48" priority="59">
      <formula>LEN(TRIM(F661))&gt;0</formula>
    </cfRule>
  </conditionalFormatting>
  <conditionalFormatting sqref="F663:F664">
    <cfRule type="notContainsBlanks" dxfId="47" priority="58">
      <formula>LEN(TRIM(F663))&gt;0</formula>
    </cfRule>
  </conditionalFormatting>
  <conditionalFormatting sqref="F676">
    <cfRule type="notContainsBlanks" dxfId="46" priority="56">
      <formula>LEN(TRIM(F676))&gt;0</formula>
    </cfRule>
  </conditionalFormatting>
  <conditionalFormatting sqref="F675">
    <cfRule type="notContainsBlanks" dxfId="45" priority="57">
      <formula>LEN(TRIM(F675))&gt;0</formula>
    </cfRule>
  </conditionalFormatting>
  <conditionalFormatting sqref="F729:F736">
    <cfRule type="notContainsBlanks" dxfId="44" priority="53">
      <formula>LEN(TRIM(F729))&gt;0</formula>
    </cfRule>
  </conditionalFormatting>
  <conditionalFormatting sqref="F727">
    <cfRule type="notContainsBlanks" dxfId="43" priority="55">
      <formula>LEN(TRIM(F727))&gt;0</formula>
    </cfRule>
  </conditionalFormatting>
  <conditionalFormatting sqref="F724:F725">
    <cfRule type="notContainsBlanks" dxfId="42" priority="54">
      <formula>LEN(TRIM(F724))&gt;0</formula>
    </cfRule>
  </conditionalFormatting>
  <conditionalFormatting sqref="F728">
    <cfRule type="notContainsBlanks" dxfId="41" priority="52">
      <formula>LEN(TRIM(F728))&gt;0</formula>
    </cfRule>
  </conditionalFormatting>
  <conditionalFormatting sqref="F726">
    <cfRule type="notContainsBlanks" dxfId="40" priority="51">
      <formula>LEN(TRIM(F726))&gt;0</formula>
    </cfRule>
  </conditionalFormatting>
  <conditionalFormatting sqref="F742">
    <cfRule type="notContainsBlanks" dxfId="39" priority="50">
      <formula>LEN(TRIM(F742))&gt;0</formula>
    </cfRule>
  </conditionalFormatting>
  <conditionalFormatting sqref="F743">
    <cfRule type="notContainsBlanks" dxfId="38" priority="49">
      <formula>LEN(TRIM(F743))&gt;0</formula>
    </cfRule>
  </conditionalFormatting>
  <conditionalFormatting sqref="F769:F771">
    <cfRule type="notContainsBlanks" dxfId="37" priority="48">
      <formula>LEN(TRIM(F769))&gt;0</formula>
    </cfRule>
  </conditionalFormatting>
  <conditionalFormatting sqref="F768">
    <cfRule type="notContainsBlanks" dxfId="36" priority="47">
      <formula>LEN(TRIM(F768))&gt;0</formula>
    </cfRule>
  </conditionalFormatting>
  <conditionalFormatting sqref="F775:F776">
    <cfRule type="notContainsBlanks" dxfId="35" priority="45">
      <formula>LEN(TRIM(F775))&gt;0</formula>
    </cfRule>
  </conditionalFormatting>
  <conditionalFormatting sqref="F780">
    <cfRule type="notContainsBlanks" dxfId="34" priority="44">
      <formula>LEN(TRIM(F780))&gt;0</formula>
    </cfRule>
  </conditionalFormatting>
  <conditionalFormatting sqref="F779">
    <cfRule type="notContainsBlanks" dxfId="33" priority="46">
      <formula>LEN(TRIM(F779))&gt;0</formula>
    </cfRule>
  </conditionalFormatting>
  <conditionalFormatting sqref="F777">
    <cfRule type="notContainsBlanks" dxfId="32" priority="43">
      <formula>LEN(TRIM(F777))&gt;0</formula>
    </cfRule>
  </conditionalFormatting>
  <conditionalFormatting sqref="F792">
    <cfRule type="notContainsBlanks" dxfId="31" priority="42">
      <formula>LEN(TRIM(F792))&gt;0</formula>
    </cfRule>
  </conditionalFormatting>
  <conditionalFormatting sqref="F793">
    <cfRule type="notContainsBlanks" dxfId="30" priority="41">
      <formula>LEN(TRIM(F793))&gt;0</formula>
    </cfRule>
  </conditionalFormatting>
  <conditionalFormatting sqref="F555">
    <cfRule type="notContainsBlanks" dxfId="29" priority="40">
      <formula>LEN(TRIM(F555))&gt;0</formula>
    </cfRule>
  </conditionalFormatting>
  <conditionalFormatting sqref="F556">
    <cfRule type="notContainsBlanks" dxfId="28" priority="39">
      <formula>LEN(TRIM(F556))&gt;0</formula>
    </cfRule>
  </conditionalFormatting>
  <conditionalFormatting sqref="F750:F752">
    <cfRule type="notContainsBlanks" dxfId="27" priority="38">
      <formula>LEN(TRIM(F750))&gt;0</formula>
    </cfRule>
  </conditionalFormatting>
  <conditionalFormatting sqref="F749">
    <cfRule type="notContainsBlanks" dxfId="26" priority="37">
      <formula>LEN(TRIM(F749))&gt;0</formula>
    </cfRule>
  </conditionalFormatting>
  <conditionalFormatting sqref="F99:F100">
    <cfRule type="notContainsBlanks" dxfId="25" priority="36">
      <formula>LEN(TRIM(F99))&gt;0</formula>
    </cfRule>
  </conditionalFormatting>
  <conditionalFormatting sqref="F636">
    <cfRule type="notContainsBlanks" dxfId="24" priority="35">
      <formula>LEN(TRIM(F636))&gt;0</formula>
    </cfRule>
  </conditionalFormatting>
  <conditionalFormatting sqref="F637">
    <cfRule type="notContainsBlanks" dxfId="23" priority="34">
      <formula>LEN(TRIM(F637))&gt;0</formula>
    </cfRule>
  </conditionalFormatting>
  <conditionalFormatting sqref="F218">
    <cfRule type="notContainsBlanks" dxfId="22" priority="31">
      <formula>LEN(TRIM(F218))&gt;0</formula>
    </cfRule>
  </conditionalFormatting>
  <conditionalFormatting sqref="F217">
    <cfRule type="notContainsBlanks" dxfId="21" priority="32">
      <formula>LEN(TRIM(F217))&gt;0</formula>
    </cfRule>
  </conditionalFormatting>
  <conditionalFormatting sqref="F219">
    <cfRule type="notContainsBlanks" dxfId="20" priority="30">
      <formula>LEN(TRIM(F219))&gt;0</formula>
    </cfRule>
  </conditionalFormatting>
  <conditionalFormatting sqref="F264">
    <cfRule type="notContainsBlanks" dxfId="19" priority="28">
      <formula>LEN(TRIM(F264))&gt;0</formula>
    </cfRule>
  </conditionalFormatting>
  <conditionalFormatting sqref="F263">
    <cfRule type="notContainsBlanks" dxfId="18" priority="29">
      <formula>LEN(TRIM(F263))&gt;0</formula>
    </cfRule>
  </conditionalFormatting>
  <conditionalFormatting sqref="F265">
    <cfRule type="notContainsBlanks" dxfId="17" priority="27">
      <formula>LEN(TRIM(F265))&gt;0</formula>
    </cfRule>
  </conditionalFormatting>
  <conditionalFormatting sqref="F127">
    <cfRule type="notContainsBlanks" dxfId="16" priority="25">
      <formula>LEN(TRIM(F127))&gt;0</formula>
    </cfRule>
  </conditionalFormatting>
  <conditionalFormatting sqref="F126">
    <cfRule type="notContainsBlanks" dxfId="15" priority="26">
      <formula>LEN(TRIM(F126))&gt;0</formula>
    </cfRule>
  </conditionalFormatting>
  <conditionalFormatting sqref="F128">
    <cfRule type="notContainsBlanks" dxfId="14" priority="24">
      <formula>LEN(TRIM(F128))&gt;0</formula>
    </cfRule>
  </conditionalFormatting>
  <conditionalFormatting sqref="F697:F699">
    <cfRule type="notContainsBlanks" dxfId="13" priority="14">
      <formula>LEN(TRIM(F697))&gt;0</formula>
    </cfRule>
  </conditionalFormatting>
  <conditionalFormatting sqref="F692:F693 F695">
    <cfRule type="notContainsBlanks" dxfId="12" priority="13">
      <formula>LEN(TRIM(F692))&gt;0</formula>
    </cfRule>
  </conditionalFormatting>
  <conditionalFormatting sqref="F690:F691">
    <cfRule type="notContainsBlanks" dxfId="11" priority="12">
      <formula>LEN(TRIM(F690))&gt;0</formula>
    </cfRule>
  </conditionalFormatting>
  <conditionalFormatting sqref="F704">
    <cfRule type="notContainsBlanks" dxfId="10" priority="10">
      <formula>LEN(TRIM(F704))&gt;0</formula>
    </cfRule>
  </conditionalFormatting>
  <conditionalFormatting sqref="F703">
    <cfRule type="notContainsBlanks" dxfId="9" priority="11">
      <formula>LEN(TRIM(F703))&gt;0</formula>
    </cfRule>
  </conditionalFormatting>
  <conditionalFormatting sqref="F696">
    <cfRule type="notContainsBlanks" dxfId="8" priority="9">
      <formula>LEN(TRIM(F696))&gt;0</formula>
    </cfRule>
  </conditionalFormatting>
  <conditionalFormatting sqref="F694">
    <cfRule type="notContainsBlanks" dxfId="7" priority="8">
      <formula>LEN(TRIM(F694))&gt;0</formula>
    </cfRule>
  </conditionalFormatting>
  <conditionalFormatting sqref="F684">
    <cfRule type="notContainsBlanks" dxfId="6" priority="5">
      <formula>LEN(TRIM(F684))&gt;0</formula>
    </cfRule>
  </conditionalFormatting>
  <conditionalFormatting sqref="F682:F683">
    <cfRule type="notContainsBlanks" dxfId="5" priority="4">
      <formula>LEN(TRIM(F682))&gt;0</formula>
    </cfRule>
  </conditionalFormatting>
  <conditionalFormatting sqref="F531">
    <cfRule type="notContainsBlanks" dxfId="4" priority="2">
      <formula>LEN(TRIM(F531))&gt;0</formula>
    </cfRule>
  </conditionalFormatting>
  <conditionalFormatting sqref="F530">
    <cfRule type="notContainsBlanks" dxfId="3" priority="3">
      <formula>LEN(TRIM(F530))&gt;0</formula>
    </cfRule>
  </conditionalFormatting>
  <conditionalFormatting sqref="F532">
    <cfRule type="notContainsBlanks" dxfId="2" priority="1">
      <formula>LEN(TRIM(F532))&gt;0</formula>
    </cfRule>
  </conditionalFormatting>
  <dataValidations count="3">
    <dataValidation type="list" allowBlank="1" showInputMessage="1" showErrorMessage="1" sqref="B70:B80 B111:B115 B134:B144 B90:B101 B682:B685 B199:B207 B156:B176 B225:B236 B274:B276 B279:B281 B302:B311 B286:B292 B323:B325 B330:B333 B338:B347 B359:B366 B376:B377 B382:B386 B396:B406 B416:B422 B454:B457 B462:B467 B495:B501 B513:B520 B777:B789 B562:B565 B570:B577 B587:B595 B614:B619 B186:B189 B768:B772 B726:B739 B661:B672 B710:B716 B758:B764 B435:B444 B477:B485 B30:B40 B640 B749:B755 B217:B220 B263:B266 B126:B129 B255:B258 B690:B700 B530:B533 B538:B552 B241:B245 B605:B609 B50:B60 B625:B634 B644:B651">
      <formula1>"　,ㇾ"</formula1>
    </dataValidation>
    <dataValidation imeMode="on" allowBlank="1" showInputMessage="1" showErrorMessage="1" sqref="B43:D45 B83:D85 B104:D106 B314:D318 B147:D149 B179:D181 B210:D213 B295:D297 B555:D557 B350:D352 B369:D371 B389:D391 B409:D411 B425:D427 B447:D449 B470:D472 B488:D490 B523:D526 B580:D582 B598:D600 B719:D721 B63:D65 B675:D677 B742:D745 B792:D794 B504:D508 B636:D639 B654:D656 B703:D707 B528:B529 C529:D529 B248:D250 B679:D679 B118:D125"/>
    <dataValidation imeMode="halfAlpha" allowBlank="1" showInputMessage="1" showErrorMessage="1" sqref="B194:C194"/>
  </dataValidations>
  <pageMargins left="0.23622047244094491" right="0.23622047244094491" top="0.74803149606299213" bottom="0.74803149606299213" header="0.31496062992125984" footer="0.31496062992125984"/>
  <pageSetup paperSize="9" scale="54" fitToWidth="0" fitToHeight="0" orientation="portrait" r:id="rId1"/>
  <headerFooter>
    <oddFooter>&amp;P / &amp;N ページ</oddFooter>
  </headerFooter>
  <rowBreaks count="12" manualBreakCount="12">
    <brk id="67" max="5" man="1"/>
    <brk id="151" max="5" man="1"/>
    <brk id="196" max="5" man="1"/>
    <brk id="268" max="5" man="1"/>
    <brk id="318" max="5" man="1"/>
    <brk id="354" max="5" man="1"/>
    <brk id="430" max="5" man="1"/>
    <brk id="508" max="5" man="1"/>
    <brk id="559" max="5" man="1"/>
    <brk id="621" max="5" man="1"/>
    <brk id="679" max="5" man="1"/>
    <brk id="755"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L25"/>
  <sheetViews>
    <sheetView showGridLines="0" view="pageBreakPreview" zoomScale="85" zoomScaleNormal="100" zoomScaleSheetLayoutView="85" workbookViewId="0">
      <selection activeCell="F4" sqref="F4:I5"/>
    </sheetView>
  </sheetViews>
  <sheetFormatPr defaultRowHeight="13.5" x14ac:dyDescent="0.4"/>
  <cols>
    <col min="1" max="2" width="3.125" style="96" customWidth="1"/>
    <col min="3" max="3" width="16.375" style="96" customWidth="1"/>
    <col min="4" max="9" width="12.5" style="96" customWidth="1"/>
    <col min="10" max="11" width="3.125" style="96" customWidth="1"/>
    <col min="12" max="12" width="7.75" style="96" customWidth="1"/>
    <col min="13" max="13" width="2.75" style="96" customWidth="1"/>
    <col min="14" max="16384" width="9" style="96"/>
  </cols>
  <sheetData>
    <row r="2" spans="3:12" ht="121.5" customHeight="1" x14ac:dyDescent="0.4">
      <c r="C2" s="227" t="s">
        <v>533</v>
      </c>
      <c r="D2" s="227"/>
      <c r="E2" s="227"/>
      <c r="F2" s="227"/>
      <c r="G2" s="227"/>
      <c r="H2" s="227"/>
      <c r="I2" s="227"/>
    </row>
    <row r="4" spans="3:12" ht="13.5" customHeight="1" x14ac:dyDescent="0.4">
      <c r="C4" s="228" t="s">
        <v>529</v>
      </c>
      <c r="D4" s="228"/>
      <c r="E4" s="229"/>
      <c r="F4" s="230"/>
      <c r="G4" s="231"/>
      <c r="H4" s="231"/>
      <c r="I4" s="232"/>
    </row>
    <row r="5" spans="3:12" ht="13.5" customHeight="1" x14ac:dyDescent="0.4">
      <c r="F5" s="233"/>
      <c r="G5" s="234"/>
      <c r="H5" s="234"/>
      <c r="I5" s="235"/>
    </row>
    <row r="7" spans="3:12" x14ac:dyDescent="0.4">
      <c r="C7" s="96" t="s">
        <v>530</v>
      </c>
    </row>
    <row r="8" spans="3:12" ht="15.75" x14ac:dyDescent="0.4">
      <c r="C8" s="236"/>
      <c r="D8" s="237"/>
      <c r="E8" s="237"/>
      <c r="F8" s="237"/>
      <c r="G8" s="237"/>
      <c r="H8" s="237"/>
      <c r="I8" s="238"/>
      <c r="L8" s="97"/>
    </row>
    <row r="9" spans="3:12" x14ac:dyDescent="0.4">
      <c r="C9" s="239"/>
      <c r="D9" s="240"/>
      <c r="E9" s="240"/>
      <c r="F9" s="240"/>
      <c r="G9" s="240"/>
      <c r="H9" s="240"/>
      <c r="I9" s="241"/>
    </row>
    <row r="10" spans="3:12" ht="15.75" x14ac:dyDescent="0.4">
      <c r="C10" s="239"/>
      <c r="D10" s="240"/>
      <c r="E10" s="240"/>
      <c r="F10" s="240"/>
      <c r="G10" s="240"/>
      <c r="H10" s="240"/>
      <c r="I10" s="241"/>
      <c r="L10" s="97"/>
    </row>
    <row r="11" spans="3:12" x14ac:dyDescent="0.4">
      <c r="C11" s="239"/>
      <c r="D11" s="240"/>
      <c r="E11" s="240"/>
      <c r="F11" s="240"/>
      <c r="G11" s="240"/>
      <c r="H11" s="240"/>
      <c r="I11" s="241"/>
    </row>
    <row r="12" spans="3:12" x14ac:dyDescent="0.4">
      <c r="C12" s="239"/>
      <c r="D12" s="240"/>
      <c r="E12" s="240"/>
      <c r="F12" s="240"/>
      <c r="G12" s="240"/>
      <c r="H12" s="240"/>
      <c r="I12" s="241"/>
    </row>
    <row r="13" spans="3:12" x14ac:dyDescent="0.4">
      <c r="C13" s="239"/>
      <c r="D13" s="240"/>
      <c r="E13" s="240"/>
      <c r="F13" s="240"/>
      <c r="G13" s="240"/>
      <c r="H13" s="240"/>
      <c r="I13" s="241"/>
    </row>
    <row r="14" spans="3:12" x14ac:dyDescent="0.4">
      <c r="C14" s="239"/>
      <c r="D14" s="240"/>
      <c r="E14" s="240"/>
      <c r="F14" s="240"/>
      <c r="G14" s="240"/>
      <c r="H14" s="240"/>
      <c r="I14" s="241"/>
    </row>
    <row r="15" spans="3:12" x14ac:dyDescent="0.4">
      <c r="C15" s="239"/>
      <c r="D15" s="240"/>
      <c r="E15" s="240"/>
      <c r="F15" s="240"/>
      <c r="G15" s="240"/>
      <c r="H15" s="240"/>
      <c r="I15" s="241"/>
    </row>
    <row r="16" spans="3:12" x14ac:dyDescent="0.4">
      <c r="C16" s="239"/>
      <c r="D16" s="240"/>
      <c r="E16" s="240"/>
      <c r="F16" s="240"/>
      <c r="G16" s="240"/>
      <c r="H16" s="240"/>
      <c r="I16" s="241"/>
    </row>
    <row r="17" spans="3:9" x14ac:dyDescent="0.4">
      <c r="C17" s="239"/>
      <c r="D17" s="240"/>
      <c r="E17" s="240"/>
      <c r="F17" s="240"/>
      <c r="G17" s="240"/>
      <c r="H17" s="240"/>
      <c r="I17" s="241"/>
    </row>
    <row r="18" spans="3:9" x14ac:dyDescent="0.4">
      <c r="C18" s="239"/>
      <c r="D18" s="240"/>
      <c r="E18" s="240"/>
      <c r="F18" s="240"/>
      <c r="G18" s="240"/>
      <c r="H18" s="240"/>
      <c r="I18" s="241"/>
    </row>
    <row r="19" spans="3:9" x14ac:dyDescent="0.4">
      <c r="C19" s="239"/>
      <c r="D19" s="240"/>
      <c r="E19" s="240"/>
      <c r="F19" s="240"/>
      <c r="G19" s="240"/>
      <c r="H19" s="240"/>
      <c r="I19" s="241"/>
    </row>
    <row r="20" spans="3:9" x14ac:dyDescent="0.4">
      <c r="C20" s="239"/>
      <c r="D20" s="240"/>
      <c r="E20" s="240"/>
      <c r="F20" s="240"/>
      <c r="G20" s="240"/>
      <c r="H20" s="240"/>
      <c r="I20" s="241"/>
    </row>
    <row r="21" spans="3:9" x14ac:dyDescent="0.4">
      <c r="C21" s="239"/>
      <c r="D21" s="240"/>
      <c r="E21" s="240"/>
      <c r="F21" s="240"/>
      <c r="G21" s="240"/>
      <c r="H21" s="240"/>
      <c r="I21" s="241"/>
    </row>
    <row r="22" spans="3:9" x14ac:dyDescent="0.4">
      <c r="C22" s="239"/>
      <c r="D22" s="240"/>
      <c r="E22" s="240"/>
      <c r="F22" s="240"/>
      <c r="G22" s="240"/>
      <c r="H22" s="240"/>
      <c r="I22" s="241"/>
    </row>
    <row r="23" spans="3:9" x14ac:dyDescent="0.4">
      <c r="C23" s="239"/>
      <c r="D23" s="240"/>
      <c r="E23" s="240"/>
      <c r="F23" s="240"/>
      <c r="G23" s="240"/>
      <c r="H23" s="240"/>
      <c r="I23" s="241"/>
    </row>
    <row r="24" spans="3:9" x14ac:dyDescent="0.4">
      <c r="C24" s="242"/>
      <c r="D24" s="243"/>
      <c r="E24" s="243"/>
      <c r="F24" s="243"/>
      <c r="G24" s="243"/>
      <c r="H24" s="243"/>
      <c r="I24" s="244"/>
    </row>
    <row r="25" spans="3:9" x14ac:dyDescent="0.4">
      <c r="H25" s="96" t="s">
        <v>531</v>
      </c>
    </row>
  </sheetData>
  <sheetProtection sheet="1" selectLockedCells="1"/>
  <mergeCells count="4">
    <mergeCell ref="C2:I2"/>
    <mergeCell ref="C4:E4"/>
    <mergeCell ref="F4:I5"/>
    <mergeCell ref="C8:I24"/>
  </mergeCells>
  <phoneticPr fontId="1"/>
  <conditionalFormatting sqref="L8">
    <cfRule type="notContainsBlanks" dxfId="1" priority="2">
      <formula>LEN(TRIM(L8))&gt;0</formula>
    </cfRule>
  </conditionalFormatting>
  <conditionalFormatting sqref="L10">
    <cfRule type="notContainsBlanks" dxfId="0" priority="1">
      <formula>LEN(TRIM(L10))&gt;0</formula>
    </cfRule>
  </conditionalFormatting>
  <dataValidations count="2">
    <dataValidation imeMode="on" allowBlank="1" showInputMessage="1" showErrorMessage="1" sqref="C8:I24"/>
    <dataValidation type="list" allowBlank="1" showInputMessage="1" sqref="F4:I5">
      <formula1>"同意する,同意しない"</formula1>
    </dataValidation>
  </dataValidations>
  <pageMargins left="0.25" right="0.25" top="0.75" bottom="0.75" header="0.3" footer="0.3"/>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アンケート回答票</vt:lpstr>
      <vt:lpstr>企業様向けアンケート</vt:lpstr>
      <vt:lpstr>企業名公表について</vt:lpstr>
      <vt:lpstr>アンケート回答票!Print_Area</vt:lpstr>
      <vt:lpstr>企業名公表について!Print_Area</vt:lpstr>
      <vt:lpstr>企業様向けアンケート!Print_Area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takano</dc:creator>
  <cp:lastModifiedBy>matsushitam</cp:lastModifiedBy>
  <cp:lastPrinted>2024-09-17T08:39:57Z</cp:lastPrinted>
  <dcterms:created xsi:type="dcterms:W3CDTF">2023-07-07T01:41:29Z</dcterms:created>
  <dcterms:modified xsi:type="dcterms:W3CDTF">2024-09-25T03:45:24Z</dcterms:modified>
</cp:coreProperties>
</file>